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vicaradosevic/Desktop/web/"/>
    </mc:Choice>
  </mc:AlternateContent>
  <xr:revisionPtr revIDLastSave="0" documentId="8_{47876257-7B9C-4845-B4FC-9F923C55D44E}" xr6:coauthVersionLast="47" xr6:coauthVersionMax="47" xr10:uidLastSave="{00000000-0000-0000-0000-000000000000}"/>
  <bookViews>
    <workbookView xWindow="0" yWindow="50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9" i="11" l="1"/>
  <c r="F11" i="11"/>
  <c r="G11" i="11"/>
  <c r="F41" i="11"/>
  <c r="G41" i="11"/>
  <c r="F77" i="11"/>
  <c r="G77" i="11"/>
  <c r="F81" i="11"/>
  <c r="G81" i="11"/>
  <c r="F154" i="11"/>
  <c r="G154" i="11"/>
  <c r="F166" i="11"/>
  <c r="G166" i="11"/>
  <c r="H39" i="8"/>
  <c r="I39" i="8"/>
  <c r="H44" i="8"/>
  <c r="I44" i="8"/>
  <c r="H58" i="8"/>
  <c r="I58" i="8"/>
  <c r="H62" i="8"/>
  <c r="H63" i="8"/>
  <c r="I63" i="8"/>
  <c r="I62" i="8" s="1"/>
  <c r="H12" i="8"/>
  <c r="I12" i="8"/>
  <c r="H18" i="8"/>
  <c r="I18" i="8"/>
  <c r="H21" i="8"/>
  <c r="I21" i="8"/>
  <c r="H24" i="8"/>
  <c r="I24" i="8"/>
  <c r="G22" i="3"/>
  <c r="H22" i="3"/>
  <c r="G10" i="3"/>
  <c r="H10" i="3"/>
  <c r="I8" i="10"/>
  <c r="J8" i="10"/>
  <c r="I11" i="10"/>
  <c r="J11" i="10"/>
  <c r="F22" i="3"/>
  <c r="F10" i="3"/>
  <c r="G63" i="8"/>
  <c r="G62" i="8" s="1"/>
  <c r="G58" i="8"/>
  <c r="G44" i="8"/>
  <c r="G39" i="8"/>
  <c r="G24" i="8"/>
  <c r="G21" i="8"/>
  <c r="G18" i="8"/>
  <c r="G12" i="8"/>
  <c r="G11" i="8" s="1"/>
  <c r="C169" i="11"/>
  <c r="E166" i="11"/>
  <c r="E154" i="11"/>
  <c r="E81" i="11"/>
  <c r="E77" i="11"/>
  <c r="E41" i="11"/>
  <c r="E11" i="11"/>
  <c r="E68" i="8"/>
  <c r="E63" i="8"/>
  <c r="E58" i="8"/>
  <c r="E56" i="8"/>
  <c r="E44" i="8"/>
  <c r="E39" i="8"/>
  <c r="E22" i="3"/>
  <c r="E27" i="3"/>
  <c r="D10" i="3"/>
  <c r="E24" i="8"/>
  <c r="E21" i="8"/>
  <c r="E12" i="8"/>
  <c r="E18" i="8"/>
  <c r="I38" i="8" l="1"/>
  <c r="G38" i="8"/>
  <c r="I11" i="8"/>
  <c r="H38" i="8"/>
  <c r="H11" i="8"/>
  <c r="E38" i="8"/>
  <c r="E62" i="8"/>
  <c r="E11" i="8"/>
  <c r="E10" i="8" s="1"/>
  <c r="C77" i="11" l="1"/>
  <c r="C81" i="11"/>
  <c r="D77" i="11"/>
  <c r="D81" i="11"/>
  <c r="C41" i="11"/>
  <c r="C11" i="11"/>
  <c r="C154" i="11"/>
  <c r="C166" i="11"/>
  <c r="C22" i="11"/>
  <c r="F68" i="8" l="1"/>
  <c r="F63" i="8"/>
  <c r="F58" i="8"/>
  <c r="F56" i="8"/>
  <c r="F44" i="8"/>
  <c r="F39" i="8"/>
  <c r="F24" i="8"/>
  <c r="F21" i="8"/>
  <c r="F18" i="8"/>
  <c r="F12" i="8"/>
  <c r="F11" i="8" l="1"/>
  <c r="F62" i="8"/>
  <c r="F38" i="8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H11" i="10"/>
  <c r="G11" i="10"/>
  <c r="G14" i="10" s="1"/>
  <c r="F11" i="10"/>
  <c r="I14" i="10"/>
  <c r="H8" i="10"/>
  <c r="H14" i="10" l="1"/>
  <c r="H22" i="10" s="1"/>
  <c r="H28" i="10" s="1"/>
  <c r="H29" i="10" s="1"/>
  <c r="J14" i="10"/>
  <c r="I22" i="10"/>
  <c r="I28" i="10" s="1"/>
  <c r="I29" i="10" s="1"/>
  <c r="J22" i="10"/>
  <c r="J28" i="10" s="1"/>
  <c r="J29" i="10" s="1"/>
  <c r="G22" i="10"/>
  <c r="G28" i="10" s="1"/>
  <c r="G29" i="10" s="1"/>
  <c r="F8" i="10"/>
  <c r="F14" i="10" s="1"/>
  <c r="F22" i="10" l="1"/>
  <c r="F28" i="10" s="1"/>
  <c r="F29" i="10" s="1"/>
</calcChain>
</file>

<file path=xl/sharedStrings.xml><?xml version="1.0" encoding="utf-8"?>
<sst xmlns="http://schemas.openxmlformats.org/spreadsheetml/2006/main" count="491" uniqueCount="173">
  <si>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</si>
  <si>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</si>
  <si>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</si>
  <si>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</si>
  <si>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</si>
  <si>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</si>
  <si>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</si>
  <si>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</si>
  <si>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</si>
  <si>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</si>
  <si>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</si>
  <si>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</si>
  <si>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</si>
  <si>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</si>
  <si>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</si>
  <si>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</si>
  <si>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</si>
  <si>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</si>
  <si>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</si>
  <si>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</si>
  <si>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</si>
  <si>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</si>
  <si>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</si>
  <si>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</si>
  <si>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</si>
  <si>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</si>
  <si>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</si>
  <si>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</si>
  <si>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</si>
  <si>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</si>
  <si>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</si>
  <si>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</si>
  <si>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</si>
  <si>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</si>
  <si>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</si>
  <si>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</si>
  <si>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</si>
  <si>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</si>
  <si>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</si>
  <si>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</si>
  <si>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</si>
  <si>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</si>
  <si>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</si>
  <si>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</si>
  <si>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</si>
  <si>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</si>
  <si>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</si>
  <si>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</si>
  <si>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</si>
  <si>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</si>
  <si>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Brojčana oznaka i naziv</t>
  </si>
  <si>
    <t>B. RAČUN FINANCIRANJA PREMA EKONOMSKOJ KLASIFIKACIJI</t>
  </si>
  <si>
    <t>B. RAČUN FINANCIRANJA PREMA IZVORIMA FINANCIRANJA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</si>
  <si>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</si>
  <si>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</si>
  <si>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</si>
  <si>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</si>
  <si>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</si>
  <si>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</si>
  <si>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</si>
  <si>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</si>
  <si>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</si>
  <si>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OŠ DR.JURE TURIĆA 
ZA 2024. I PROJEKCIJA ZA 2025. I 2026. GODINU</t>
  </si>
  <si>
    <t>Opći prihodi i primici</t>
  </si>
  <si>
    <t>Vlastiti prihodi</t>
  </si>
  <si>
    <t>Izvor</t>
  </si>
  <si>
    <t>Primici od prodaje dionica PK</t>
  </si>
  <si>
    <t>8.3</t>
  </si>
  <si>
    <t>09 Obrazovanje</t>
  </si>
  <si>
    <t>091 Predškolsko i osnovno obrazovanje</t>
  </si>
  <si>
    <t>0912 Osnovno obrazovanje</t>
  </si>
  <si>
    <t>5.6.</t>
  </si>
  <si>
    <t>Pomoći (EU projekt)</t>
  </si>
  <si>
    <t>5.7.</t>
  </si>
  <si>
    <t>Tekuće pomoći PK</t>
  </si>
  <si>
    <t>Prihodi od imovine</t>
  </si>
  <si>
    <t>3.1.</t>
  </si>
  <si>
    <t>Prihodi od upravnih i administrativnih pristojbi</t>
  </si>
  <si>
    <t>4.7.</t>
  </si>
  <si>
    <t>Prihodi za posebne namjene</t>
  </si>
  <si>
    <t>Prihodi od prodaje proizvoda i roba</t>
  </si>
  <si>
    <t>6.1.</t>
  </si>
  <si>
    <t>Donacije</t>
  </si>
  <si>
    <t>5.2.</t>
  </si>
  <si>
    <t>Tekuće pomoći (školstvo)</t>
  </si>
  <si>
    <t>1.1.</t>
  </si>
  <si>
    <t>1.2..</t>
  </si>
  <si>
    <t>7.3.</t>
  </si>
  <si>
    <t>RASHODI POSLOVANJA</t>
  </si>
  <si>
    <t>Financijski rashodi</t>
  </si>
  <si>
    <t xml:space="preserve">Naknade građanima i kućanstvima </t>
  </si>
  <si>
    <t>Rashodi za dodatna ulaganja na građevinskom objektu</t>
  </si>
  <si>
    <t>OBRAZOVANJE</t>
  </si>
  <si>
    <t>Školstvo</t>
  </si>
  <si>
    <t>OŠ Dr.JURE TURIĆA Gospić</t>
  </si>
  <si>
    <t>Zakonske obveze u osnovnom školstvu</t>
  </si>
  <si>
    <t>5.2</t>
  </si>
  <si>
    <t>A100001</t>
  </si>
  <si>
    <t>Materijalni rashodi po zakonskom standardu</t>
  </si>
  <si>
    <t xml:space="preserve">Naknade građanima i kuć. na temelju osig. i dr. naknade </t>
  </si>
  <si>
    <t>Obrazovanje</t>
  </si>
  <si>
    <t>K100001</t>
  </si>
  <si>
    <t>Opremanje škola po zakonskom standardu</t>
  </si>
  <si>
    <t xml:space="preserve">Rashodi za nabavu nefinancijske imovine </t>
  </si>
  <si>
    <t>K100002</t>
  </si>
  <si>
    <t>Dodatna ulaganja na objektima OŠ po zakonskom standardu</t>
  </si>
  <si>
    <t xml:space="preserve">Rashodi za dodatna ulaganja na nefinancijskoj imovini </t>
  </si>
  <si>
    <t>Aktivnost i projekt u osnovnom školstvu izvan standarda</t>
  </si>
  <si>
    <t>4.7</t>
  </si>
  <si>
    <t>Prihodi za posebne namjene PK</t>
  </si>
  <si>
    <t>Glazbena škola</t>
  </si>
  <si>
    <t>1.1</t>
  </si>
  <si>
    <t>Prihodi od poreza</t>
  </si>
  <si>
    <t>A100002</t>
  </si>
  <si>
    <t>Produženi boravak</t>
  </si>
  <si>
    <t>A100007</t>
  </si>
  <si>
    <t>Školska kuhinja</t>
  </si>
  <si>
    <t>5.6</t>
  </si>
  <si>
    <t>Pomoći EU projekt</t>
  </si>
  <si>
    <t>T100008</t>
  </si>
  <si>
    <t>"U zagrljaju zdrave prehrane"</t>
  </si>
  <si>
    <t>Prihodi</t>
  </si>
  <si>
    <t>T100007</t>
  </si>
  <si>
    <t>Školska shema voće/povrće</t>
  </si>
  <si>
    <t>Ostali opći prihodi</t>
  </si>
  <si>
    <t>T100005</t>
  </si>
  <si>
    <t>Projekt "Korak prema jednakosti"</t>
  </si>
  <si>
    <t>3.1</t>
  </si>
  <si>
    <t>Vlastiti prihodi OŠ Gospić</t>
  </si>
  <si>
    <t>T100002</t>
  </si>
  <si>
    <t>Redovna djelatnost škole izvan standarda</t>
  </si>
  <si>
    <t>6.1</t>
  </si>
  <si>
    <t>Donacije PK</t>
  </si>
  <si>
    <t xml:space="preserve">Ostali nespomenuti rashodi poslovanja </t>
  </si>
  <si>
    <t>7.3</t>
  </si>
  <si>
    <t>Prihodi od prodaje imovine PK</t>
  </si>
  <si>
    <t>Vlastiti prihodi Gradske sportske dvorane</t>
  </si>
  <si>
    <t>T100003</t>
  </si>
  <si>
    <t>Ostale aktivnosti i projekti (vannastavni)</t>
  </si>
  <si>
    <t>Ostale aktivnosti  (kamate)</t>
  </si>
  <si>
    <t>5.7</t>
  </si>
  <si>
    <t>Naknade troškova osobama izvan radnog odnosa</t>
  </si>
  <si>
    <t xml:space="preserve">Ostale aktivnosti i projekti </t>
  </si>
  <si>
    <t>Vlastiti prihodi-Učenička zadruga</t>
  </si>
  <si>
    <t xml:space="preserve">Udžbenici </t>
  </si>
  <si>
    <t>3.1Vlastiti</t>
  </si>
  <si>
    <t>T100011</t>
  </si>
  <si>
    <t>Projekt škola</t>
  </si>
  <si>
    <t>Sufinanciranje prijevoza TUR</t>
  </si>
  <si>
    <t>A100006</t>
  </si>
  <si>
    <t>Plaće u prosvjeti-državni proračun</t>
  </si>
  <si>
    <t>UKUPNO RASHODI:</t>
  </si>
  <si>
    <t>5.3</t>
  </si>
  <si>
    <t>Redovna djelatnost škole izvan standarda-dvorana</t>
  </si>
  <si>
    <t>A100009</t>
  </si>
  <si>
    <t>Redovna djelatnost škole izvan standarda  (ŠO)</t>
  </si>
  <si>
    <t>Postrojenje i oprema</t>
  </si>
  <si>
    <t>Primci od prodaje dionica-PK</t>
  </si>
  <si>
    <t>Tekuće pomoći</t>
  </si>
  <si>
    <t>UKUPNO</t>
  </si>
  <si>
    <t>60.796</t>
  </si>
  <si>
    <t>24.531</t>
  </si>
  <si>
    <t>2.462.090</t>
  </si>
  <si>
    <t>85327</t>
  </si>
  <si>
    <t>Pomoći od prodaje dionica PK</t>
  </si>
  <si>
    <t>T100009</t>
  </si>
  <si>
    <t>A100010</t>
  </si>
  <si>
    <t>Materijalni rashodi (namirnice)</t>
  </si>
  <si>
    <t>5.0</t>
  </si>
  <si>
    <t>Prijenos sredstava EU-PK</t>
  </si>
  <si>
    <t>T100014</t>
  </si>
  <si>
    <t>Projekt Erasmus+</t>
  </si>
  <si>
    <t>5.0.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</si>
</sst>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5" borderId="6" applyNumberFormat="0" applyAlignment="0" applyProtection="0"/>
    <xf numFmtId="0" fontId="1" fillId="0" borderId="7" applyNumberFormat="0" applyFill="0" applyAlignment="0" applyProtection="0"/>
    <xf numFmtId="164" fontId="36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9" fontId="8" fillId="2" borderId="3" xfId="0" quotePrefix="1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left" vertical="center" wrapText="1"/>
    </xf>
    <xf numFmtId="3" fontId="1" fillId="0" borderId="3" xfId="0" applyNumberFormat="1" applyFont="1" applyBorder="1"/>
    <xf numFmtId="3" fontId="6" fillId="2" borderId="4" xfId="0" applyNumberFormat="1" applyFont="1" applyFill="1" applyBorder="1" applyAlignment="1">
      <alignment horizontal="right"/>
    </xf>
    <xf numFmtId="3" fontId="0" fillId="0" borderId="3" xfId="0" applyNumberFormat="1" applyBorder="1"/>
    <xf numFmtId="0" fontId="9" fillId="6" borderId="3" xfId="0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16" fontId="7" fillId="8" borderId="3" xfId="0" applyNumberFormat="1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3" fontId="3" fillId="8" borderId="3" xfId="0" applyNumberFormat="1" applyFont="1" applyFill="1" applyBorder="1" applyAlignment="1">
      <alignment horizontal="right"/>
    </xf>
    <xf numFmtId="0" fontId="7" fillId="7" borderId="3" xfId="0" quotePrefix="1" applyFont="1" applyFill="1" applyBorder="1" applyAlignment="1">
      <alignment horizontal="left" vertical="center"/>
    </xf>
    <xf numFmtId="0" fontId="8" fillId="7" borderId="3" xfId="0" quotePrefix="1" applyFont="1" applyFill="1" applyBorder="1" applyAlignment="1">
      <alignment horizontal="left" vertical="center"/>
    </xf>
    <xf numFmtId="0" fontId="8" fillId="8" borderId="3" xfId="0" quotePrefix="1" applyFont="1" applyFill="1" applyBorder="1" applyAlignment="1">
      <alignment horizontal="left" vertical="center"/>
    </xf>
    <xf numFmtId="3" fontId="3" fillId="8" borderId="4" xfId="0" applyNumberFormat="1" applyFont="1" applyFill="1" applyBorder="1" applyAlignment="1">
      <alignment horizontal="right"/>
    </xf>
    <xf numFmtId="0" fontId="8" fillId="7" borderId="3" xfId="0" quotePrefix="1" applyFont="1" applyFill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vertical="center" wrapText="1"/>
    </xf>
    <xf numFmtId="3" fontId="5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 vertical="center" wrapText="1"/>
    </xf>
    <xf numFmtId="3" fontId="3" fillId="7" borderId="4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 horizontal="right"/>
    </xf>
    <xf numFmtId="0" fontId="8" fillId="8" borderId="3" xfId="0" quotePrefix="1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5" fillId="2" borderId="3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8" fillId="10" borderId="3" xfId="0" quotePrefix="1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left" vertical="center" wrapText="1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16" fontId="7" fillId="10" borderId="3" xfId="0" applyNumberFormat="1" applyFont="1" applyFill="1" applyBorder="1" applyAlignment="1">
      <alignment horizontal="left" vertical="center" wrapText="1"/>
    </xf>
    <xf numFmtId="16" fontId="8" fillId="10" borderId="3" xfId="0" quotePrefix="1" applyNumberFormat="1" applyFont="1" applyFill="1" applyBorder="1" applyAlignment="1">
      <alignment horizontal="left" vertical="center"/>
    </xf>
    <xf numFmtId="0" fontId="8" fillId="10" borderId="3" xfId="0" quotePrefix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3" fontId="23" fillId="2" borderId="4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23" fillId="3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8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9" fillId="11" borderId="3" xfId="1" applyNumberFormat="1" applyFill="1" applyBorder="1" applyAlignment="1" applyProtection="1">
      <alignment horizontal="left"/>
    </xf>
    <xf numFmtId="0" fontId="19" fillId="11" borderId="3" xfId="1" applyNumberFormat="1" applyFill="1" applyBorder="1" applyAlignment="1" applyProtection="1">
      <alignment wrapText="1"/>
    </xf>
    <xf numFmtId="3" fontId="3" fillId="11" borderId="3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 wrapText="1"/>
    </xf>
    <xf numFmtId="49" fontId="19" fillId="11" borderId="3" xfId="1" applyNumberFormat="1" applyFill="1" applyBorder="1" applyAlignment="1" applyProtection="1">
      <alignment horizontal="left"/>
    </xf>
    <xf numFmtId="0" fontId="24" fillId="2" borderId="3" xfId="0" applyFont="1" applyFill="1" applyBorder="1" applyAlignment="1">
      <alignment horizontal="left"/>
    </xf>
    <xf numFmtId="0" fontId="24" fillId="2" borderId="3" xfId="0" applyFont="1" applyFill="1" applyBorder="1" applyAlignment="1">
      <alignment wrapText="1"/>
    </xf>
    <xf numFmtId="3" fontId="24" fillId="2" borderId="3" xfId="0" applyNumberFormat="1" applyFont="1" applyFill="1" applyBorder="1"/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vertical="center" wrapText="1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vertical="center" wrapText="1"/>
    </xf>
    <xf numFmtId="3" fontId="24" fillId="0" borderId="3" xfId="0" applyNumberFormat="1" applyFont="1" applyBorder="1"/>
    <xf numFmtId="0" fontId="1" fillId="11" borderId="3" xfId="0" applyFont="1" applyFill="1" applyBorder="1"/>
    <xf numFmtId="3" fontId="19" fillId="11" borderId="3" xfId="1" applyNumberFormat="1" applyFill="1" applyBorder="1" applyAlignment="1" applyProtection="1"/>
    <xf numFmtId="3" fontId="26" fillId="11" borderId="3" xfId="0" applyNumberFormat="1" applyFont="1" applyFill="1" applyBorder="1"/>
    <xf numFmtId="0" fontId="27" fillId="11" borderId="3" xfId="1" applyNumberFormat="1" applyFont="1" applyFill="1" applyBorder="1" applyAlignment="1" applyProtection="1">
      <alignment horizontal="left"/>
    </xf>
    <xf numFmtId="0" fontId="27" fillId="11" borderId="3" xfId="1" applyNumberFormat="1" applyFont="1" applyFill="1" applyBorder="1" applyAlignment="1" applyProtection="1">
      <alignment wrapText="1"/>
    </xf>
    <xf numFmtId="3" fontId="27" fillId="11" borderId="3" xfId="1" applyNumberFormat="1" applyFont="1" applyFill="1" applyBorder="1" applyAlignment="1" applyProtection="1"/>
    <xf numFmtId="49" fontId="27" fillId="11" borderId="3" xfId="1" applyNumberFormat="1" applyFont="1" applyFill="1" applyBorder="1" applyAlignment="1" applyProtection="1">
      <alignment horizontal="left"/>
    </xf>
    <xf numFmtId="0" fontId="25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wrapText="1"/>
    </xf>
    <xf numFmtId="0" fontId="28" fillId="0" borderId="3" xfId="0" applyFont="1" applyBorder="1" applyAlignment="1">
      <alignment wrapText="1"/>
    </xf>
    <xf numFmtId="0" fontId="1" fillId="0" borderId="3" xfId="0" applyFont="1" applyBorder="1"/>
    <xf numFmtId="0" fontId="24" fillId="0" borderId="3" xfId="0" applyFont="1" applyBorder="1" applyAlignment="1">
      <alignment horizontal="left"/>
    </xf>
    <xf numFmtId="0" fontId="24" fillId="0" borderId="3" xfId="0" applyFont="1" applyBorder="1" applyAlignment="1">
      <alignment wrapText="1"/>
    </xf>
    <xf numFmtId="3" fontId="25" fillId="0" borderId="3" xfId="0" applyNumberFormat="1" applyFont="1" applyBorder="1"/>
    <xf numFmtId="16" fontId="19" fillId="11" borderId="3" xfId="1" applyNumberFormat="1" applyFill="1" applyBorder="1" applyAlignment="1" applyProtection="1">
      <alignment horizontal="left"/>
    </xf>
    <xf numFmtId="3" fontId="29" fillId="11" borderId="3" xfId="0" applyNumberFormat="1" applyFont="1" applyFill="1" applyBorder="1"/>
    <xf numFmtId="3" fontId="30" fillId="11" borderId="3" xfId="0" applyNumberFormat="1" applyFont="1" applyFill="1" applyBorder="1"/>
    <xf numFmtId="0" fontId="31" fillId="11" borderId="3" xfId="1" applyNumberFormat="1" applyFont="1" applyFill="1" applyBorder="1" applyAlignment="1" applyProtection="1">
      <alignment horizontal="left"/>
    </xf>
    <xf numFmtId="0" fontId="31" fillId="11" borderId="3" xfId="1" applyNumberFormat="1" applyFont="1" applyFill="1" applyBorder="1" applyAlignment="1" applyProtection="1">
      <alignment wrapText="1"/>
    </xf>
    <xf numFmtId="3" fontId="31" fillId="11" borderId="3" xfId="0" applyNumberFormat="1" applyFont="1" applyFill="1" applyBorder="1"/>
    <xf numFmtId="3" fontId="32" fillId="11" borderId="3" xfId="0" applyNumberFormat="1" applyFont="1" applyFill="1" applyBorder="1"/>
    <xf numFmtId="2" fontId="32" fillId="11" borderId="3" xfId="0" applyNumberFormat="1" applyFont="1" applyFill="1" applyBorder="1" applyAlignment="1">
      <alignment horizontal="left" vertical="center"/>
    </xf>
    <xf numFmtId="0" fontId="32" fillId="11" borderId="3" xfId="0" applyFont="1" applyFill="1" applyBorder="1" applyAlignment="1">
      <alignment vertical="center" wrapText="1"/>
    </xf>
    <xf numFmtId="0" fontId="32" fillId="11" borderId="3" xfId="0" applyFont="1" applyFill="1" applyBorder="1" applyAlignment="1">
      <alignment horizontal="left" vertical="center"/>
    </xf>
    <xf numFmtId="0" fontId="1" fillId="11" borderId="3" xfId="3" applyNumberFormat="1" applyFill="1" applyBorder="1" applyAlignment="1" applyProtection="1">
      <alignment horizontal="left"/>
    </xf>
    <xf numFmtId="0" fontId="1" fillId="11" borderId="3" xfId="3" applyNumberFormat="1" applyFill="1" applyBorder="1" applyAlignment="1" applyProtection="1">
      <alignment wrapText="1"/>
    </xf>
    <xf numFmtId="3" fontId="1" fillId="11" borderId="3" xfId="3" applyNumberFormat="1" applyFill="1" applyBorder="1" applyAlignment="1" applyProtection="1"/>
    <xf numFmtId="49" fontId="1" fillId="11" borderId="3" xfId="3" applyNumberFormat="1" applyFill="1" applyBorder="1" applyAlignment="1" applyProtection="1">
      <alignment horizontal="left"/>
    </xf>
    <xf numFmtId="3" fontId="24" fillId="11" borderId="3" xfId="0" applyNumberFormat="1" applyFont="1" applyFill="1" applyBorder="1"/>
    <xf numFmtId="0" fontId="28" fillId="0" borderId="8" xfId="0" applyFont="1" applyBorder="1" applyAlignment="1">
      <alignment horizontal="left" wrapText="1"/>
    </xf>
    <xf numFmtId="0" fontId="28" fillId="0" borderId="8" xfId="0" applyFont="1" applyBorder="1" applyAlignment="1">
      <alignment wrapText="1"/>
    </xf>
    <xf numFmtId="3" fontId="1" fillId="0" borderId="8" xfId="0" applyNumberFormat="1" applyFont="1" applyBorder="1"/>
    <xf numFmtId="3" fontId="24" fillId="0" borderId="8" xfId="0" applyNumberFormat="1" applyFont="1" applyBorder="1"/>
    <xf numFmtId="0" fontId="3" fillId="2" borderId="9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/>
    </xf>
    <xf numFmtId="3" fontId="33" fillId="0" borderId="0" xfId="0" applyNumberFormat="1" applyFont="1"/>
    <xf numFmtId="0" fontId="20" fillId="5" borderId="6" xfId="2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" fillId="2" borderId="3" xfId="0" applyNumberFormat="1" applyFont="1" applyFill="1" applyBorder="1"/>
    <xf numFmtId="49" fontId="7" fillId="8" borderId="3" xfId="0" applyNumberFormat="1" applyFont="1" applyFill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9" borderId="3" xfId="0" applyNumberFormat="1" applyFont="1" applyFill="1" applyBorder="1" applyAlignment="1">
      <alignment horizontal="right"/>
    </xf>
    <xf numFmtId="49" fontId="15" fillId="2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7" fillId="2" borderId="3" xfId="4" applyNumberFormat="1" applyFont="1" applyFill="1" applyBorder="1" applyAlignment="1">
      <alignment horizontal="right" vertical="center" wrapText="1"/>
    </xf>
    <xf numFmtId="49" fontId="8" fillId="10" borderId="3" xfId="0" quotePrefix="1" applyNumberFormat="1" applyFont="1" applyFill="1" applyBorder="1" applyAlignment="1">
      <alignment horizontal="left" vertical="center"/>
    </xf>
    <xf numFmtId="0" fontId="37" fillId="2" borderId="3" xfId="0" applyFont="1" applyFill="1" applyBorder="1"/>
    <xf numFmtId="3" fontId="37" fillId="2" borderId="3" xfId="1" applyNumberFormat="1" applyFont="1" applyFill="1" applyBorder="1" applyAlignment="1" applyProtection="1"/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5">
    <cellStyle name="Currency" xfId="4" builtinId="4"/>
    <cellStyle name="Heading 4" xfId="1" builtinId="19"/>
    <cellStyle name="Normal" xfId="0" builtinId="0"/>
    <cellStyle name="Output" xfId="2" builtinId="21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2" workbookViewId="0">
      <selection activeCell="M12" sqref="M12"/>
    </sheetView>
  </sheetViews>
  <sheetFormatPr baseColWidth="10" defaultColWidth="8.83203125" defaultRowHeight="15" x14ac:dyDescent="0.2"/>
  <cols>
    <col min="5" max="10" width="25.33203125" customWidth="1"/>
  </cols>
  <sheetData>
    <row r="1" spans="1:10" ht="42" customHeight="1" x14ac:dyDescent="0.2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" x14ac:dyDescent="0.2">
      <c r="A3" s="177" t="s">
        <v>18</v>
      </c>
      <c r="B3" s="177"/>
      <c r="C3" s="177"/>
      <c r="D3" s="177"/>
      <c r="E3" s="177"/>
      <c r="F3" s="177"/>
      <c r="G3" s="177"/>
      <c r="H3" s="177"/>
      <c r="I3" s="190"/>
      <c r="J3" s="190"/>
    </row>
    <row r="4" spans="1:10" ht="18" x14ac:dyDescent="0.2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6" x14ac:dyDescent="0.2">
      <c r="A5" s="177" t="s">
        <v>23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8" x14ac:dyDescent="0.2">
      <c r="A6" s="1"/>
      <c r="B6" s="2"/>
      <c r="C6" s="2"/>
      <c r="D6" s="2"/>
      <c r="E6" s="6"/>
      <c r="F6" s="7"/>
      <c r="G6" s="7"/>
      <c r="H6" s="7"/>
      <c r="I6" s="7"/>
      <c r="J6" s="32" t="s">
        <v>35</v>
      </c>
    </row>
    <row r="7" spans="1:10" ht="28" x14ac:dyDescent="0.2">
      <c r="A7" s="25"/>
      <c r="B7" s="26"/>
      <c r="C7" s="26"/>
      <c r="D7" s="27"/>
      <c r="E7" s="28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ht="16" x14ac:dyDescent="0.2">
      <c r="A8" s="182" t="s">
        <v>0</v>
      </c>
      <c r="B8" s="176"/>
      <c r="C8" s="176"/>
      <c r="D8" s="176"/>
      <c r="E8" s="191"/>
      <c r="F8" s="29">
        <f>F9+F10</f>
        <v>2543986</v>
      </c>
      <c r="G8" s="103">
        <v>2569991</v>
      </c>
      <c r="H8" s="29">
        <f t="shared" ref="H8" si="0">H9+H10</f>
        <v>3247455</v>
      </c>
      <c r="I8" s="29">
        <f t="shared" ref="I8:J8" si="1">I9+I10</f>
        <v>3247455</v>
      </c>
      <c r="J8" s="29">
        <f t="shared" si="1"/>
        <v>3247455</v>
      </c>
    </row>
    <row r="9" spans="1:10" ht="16" x14ac:dyDescent="0.2">
      <c r="A9" s="192" t="s">
        <v>38</v>
      </c>
      <c r="B9" s="193"/>
      <c r="C9" s="193"/>
      <c r="D9" s="193"/>
      <c r="E9" s="189"/>
      <c r="F9" s="30">
        <v>2543905</v>
      </c>
      <c r="G9" s="100">
        <v>2569991</v>
      </c>
      <c r="H9" s="30">
        <v>3247455</v>
      </c>
      <c r="I9" s="30">
        <v>3247455</v>
      </c>
      <c r="J9" s="30">
        <v>3247455</v>
      </c>
    </row>
    <row r="10" spans="1:10" x14ac:dyDescent="0.2">
      <c r="A10" s="188" t="s">
        <v>39</v>
      </c>
      <c r="B10" s="189"/>
      <c r="C10" s="189"/>
      <c r="D10" s="189"/>
      <c r="E10" s="189"/>
      <c r="F10" s="30">
        <v>81</v>
      </c>
      <c r="G10" s="30">
        <v>0</v>
      </c>
      <c r="H10" s="30">
        <v>0</v>
      </c>
      <c r="I10" s="30">
        <v>0</v>
      </c>
      <c r="J10" s="30">
        <v>0</v>
      </c>
    </row>
    <row r="11" spans="1:10" ht="16" x14ac:dyDescent="0.2">
      <c r="A11" s="33" t="s">
        <v>1</v>
      </c>
      <c r="B11" s="37"/>
      <c r="C11" s="37"/>
      <c r="D11" s="37"/>
      <c r="E11" s="37"/>
      <c r="F11" s="29">
        <f>F12+F13</f>
        <v>2547417</v>
      </c>
      <c r="G11" s="102">
        <f t="shared" ref="G11:H11" si="2">G12+G13</f>
        <v>2569991</v>
      </c>
      <c r="H11" s="29">
        <f t="shared" si="2"/>
        <v>3247455</v>
      </c>
      <c r="I11" s="29">
        <f t="shared" ref="I11:J11" si="3">I12+I13</f>
        <v>3247455</v>
      </c>
      <c r="J11" s="29">
        <f t="shared" si="3"/>
        <v>3247455</v>
      </c>
    </row>
    <row r="12" spans="1:10" ht="16" x14ac:dyDescent="0.2">
      <c r="A12" s="194" t="s">
        <v>40</v>
      </c>
      <c r="B12" s="193"/>
      <c r="C12" s="193"/>
      <c r="D12" s="193"/>
      <c r="E12" s="193"/>
      <c r="F12" s="30">
        <v>2462090</v>
      </c>
      <c r="G12" s="101">
        <v>2479697</v>
      </c>
      <c r="H12" s="30">
        <v>3193268</v>
      </c>
      <c r="I12" s="30">
        <v>3193268</v>
      </c>
      <c r="J12" s="30">
        <v>3193268</v>
      </c>
    </row>
    <row r="13" spans="1:10" ht="16" x14ac:dyDescent="0.2">
      <c r="A13" s="188" t="s">
        <v>41</v>
      </c>
      <c r="B13" s="189"/>
      <c r="C13" s="189"/>
      <c r="D13" s="189"/>
      <c r="E13" s="189"/>
      <c r="F13" s="30">
        <v>85327</v>
      </c>
      <c r="G13" s="101">
        <v>90294</v>
      </c>
      <c r="H13" s="30">
        <v>54187</v>
      </c>
      <c r="I13" s="30">
        <v>54187</v>
      </c>
      <c r="J13" s="30">
        <v>54187</v>
      </c>
    </row>
    <row r="14" spans="1:10" x14ac:dyDescent="0.2">
      <c r="A14" s="175" t="s">
        <v>54</v>
      </c>
      <c r="B14" s="176"/>
      <c r="C14" s="176"/>
      <c r="D14" s="176"/>
      <c r="E14" s="176"/>
      <c r="F14" s="29">
        <f>F8-F11</f>
        <v>-3431</v>
      </c>
      <c r="G14" s="29">
        <f t="shared" ref="G14:J14" si="4">G8-G11</f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</row>
    <row r="15" spans="1:10" ht="18" x14ac:dyDescent="0.2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6" x14ac:dyDescent="0.2">
      <c r="A16" s="177" t="s">
        <v>24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8" x14ac:dyDescent="0.2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8" x14ac:dyDescent="0.2">
      <c r="A18" s="25"/>
      <c r="B18" s="26"/>
      <c r="C18" s="26"/>
      <c r="D18" s="27"/>
      <c r="E18" s="28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">
      <c r="A19" s="188" t="s">
        <v>42</v>
      </c>
      <c r="B19" s="189"/>
      <c r="C19" s="189"/>
      <c r="D19" s="189"/>
      <c r="E19" s="189"/>
      <c r="F19" s="30">
        <v>2313</v>
      </c>
      <c r="G19" s="30">
        <v>0</v>
      </c>
      <c r="H19" s="30">
        <v>0</v>
      </c>
      <c r="I19" s="30">
        <v>0</v>
      </c>
      <c r="J19" s="30">
        <v>0</v>
      </c>
    </row>
    <row r="20" spans="1:10" x14ac:dyDescent="0.2">
      <c r="A20" s="188" t="s">
        <v>43</v>
      </c>
      <c r="B20" s="189"/>
      <c r="C20" s="189"/>
      <c r="D20" s="189"/>
      <c r="E20" s="189"/>
      <c r="F20" s="30">
        <v>0</v>
      </c>
      <c r="G20" s="30">
        <v>0</v>
      </c>
      <c r="H20" s="30">
        <v>0</v>
      </c>
      <c r="I20" s="30">
        <v>0</v>
      </c>
      <c r="J20" s="30">
        <v>0</v>
      </c>
    </row>
    <row r="21" spans="1:10" x14ac:dyDescent="0.2">
      <c r="A21" s="175" t="s">
        <v>2</v>
      </c>
      <c r="B21" s="176"/>
      <c r="C21" s="176"/>
      <c r="D21" s="176"/>
      <c r="E21" s="176"/>
      <c r="F21" s="29">
        <f>F19-F20</f>
        <v>2313</v>
      </c>
      <c r="G21" s="29">
        <f t="shared" ref="G21:J21" si="5">G19-G20</f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</row>
    <row r="22" spans="1:10" x14ac:dyDescent="0.2">
      <c r="A22" s="175" t="s">
        <v>55</v>
      </c>
      <c r="B22" s="176"/>
      <c r="C22" s="176"/>
      <c r="D22" s="176"/>
      <c r="E22" s="176"/>
      <c r="F22" s="29">
        <f>F14+F21</f>
        <v>-1118</v>
      </c>
      <c r="G22" s="29">
        <f t="shared" ref="G22:J22" si="6">G14+G21</f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</row>
    <row r="23" spans="1:10" ht="18" x14ac:dyDescent="0.2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6" x14ac:dyDescent="0.2">
      <c r="A24" s="177" t="s">
        <v>56</v>
      </c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10" ht="16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28" x14ac:dyDescent="0.2">
      <c r="A26" s="25"/>
      <c r="B26" s="26"/>
      <c r="C26" s="26"/>
      <c r="D26" s="27"/>
      <c r="E26" s="28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">
      <c r="A27" s="179" t="s">
        <v>57</v>
      </c>
      <c r="B27" s="180"/>
      <c r="C27" s="180"/>
      <c r="D27" s="180"/>
      <c r="E27" s="181"/>
      <c r="F27" s="38">
        <v>0</v>
      </c>
      <c r="G27" s="38">
        <v>0</v>
      </c>
      <c r="H27" s="38">
        <v>0</v>
      </c>
      <c r="I27" s="38">
        <v>0</v>
      </c>
      <c r="J27" s="39">
        <v>0</v>
      </c>
    </row>
    <row r="28" spans="1:10" ht="15" customHeight="1" x14ac:dyDescent="0.2">
      <c r="A28" s="175" t="s">
        <v>58</v>
      </c>
      <c r="B28" s="176"/>
      <c r="C28" s="176"/>
      <c r="D28" s="176"/>
      <c r="E28" s="176"/>
      <c r="F28" s="40">
        <f>F22+F27</f>
        <v>-1118</v>
      </c>
      <c r="G28" s="40">
        <f t="shared" ref="G28:J28" si="7">G22+G27</f>
        <v>0</v>
      </c>
      <c r="H28" s="40">
        <f t="shared" si="7"/>
        <v>0</v>
      </c>
      <c r="I28" s="40">
        <f t="shared" si="7"/>
        <v>0</v>
      </c>
      <c r="J28" s="41">
        <f t="shared" si="7"/>
        <v>0</v>
      </c>
    </row>
    <row r="29" spans="1:10" ht="45" customHeight="1" x14ac:dyDescent="0.2">
      <c r="A29" s="182" t="s">
        <v>59</v>
      </c>
      <c r="B29" s="183"/>
      <c r="C29" s="183"/>
      <c r="D29" s="183"/>
      <c r="E29" s="184"/>
      <c r="F29" s="40">
        <f>F14+F21+F27-F28</f>
        <v>0</v>
      </c>
      <c r="G29" s="40">
        <f t="shared" ref="G29:J29" si="8">G14+G21+G27-G28</f>
        <v>0</v>
      </c>
      <c r="H29" s="40">
        <f t="shared" si="8"/>
        <v>0</v>
      </c>
      <c r="I29" s="40">
        <f t="shared" si="8"/>
        <v>0</v>
      </c>
      <c r="J29" s="41">
        <f t="shared" si="8"/>
        <v>0</v>
      </c>
    </row>
    <row r="30" spans="1:10" ht="16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" x14ac:dyDescent="0.2">
      <c r="A31" s="185" t="s">
        <v>53</v>
      </c>
      <c r="B31" s="185"/>
      <c r="C31" s="185"/>
      <c r="D31" s="185"/>
      <c r="E31" s="185"/>
      <c r="F31" s="185"/>
      <c r="G31" s="185"/>
      <c r="H31" s="185"/>
      <c r="I31" s="185"/>
      <c r="J31" s="185"/>
    </row>
    <row r="32" spans="1:10" ht="18" x14ac:dyDescent="0.2">
      <c r="A32" s="44"/>
      <c r="B32" s="45"/>
      <c r="C32" s="45"/>
      <c r="D32" s="45"/>
      <c r="E32" s="45"/>
      <c r="F32" s="45"/>
      <c r="G32" s="45"/>
      <c r="H32" s="46"/>
      <c r="I32" s="46"/>
      <c r="J32" s="46"/>
    </row>
    <row r="33" spans="1:10" ht="28" x14ac:dyDescent="0.2">
      <c r="A33" s="47"/>
      <c r="B33" s="48"/>
      <c r="C33" s="48"/>
      <c r="D33" s="49"/>
      <c r="E33" s="50"/>
      <c r="F33" s="51" t="s">
        <v>36</v>
      </c>
      <c r="G33" s="51" t="s">
        <v>34</v>
      </c>
      <c r="H33" s="51" t="s">
        <v>44</v>
      </c>
      <c r="I33" s="51" t="s">
        <v>45</v>
      </c>
      <c r="J33" s="51" t="s">
        <v>46</v>
      </c>
    </row>
    <row r="34" spans="1:10" x14ac:dyDescent="0.2">
      <c r="A34" s="179" t="s">
        <v>57</v>
      </c>
      <c r="B34" s="180"/>
      <c r="C34" s="180"/>
      <c r="D34" s="180"/>
      <c r="E34" s="181"/>
      <c r="F34" s="38">
        <v>0</v>
      </c>
      <c r="G34" s="38">
        <f>F37</f>
        <v>0</v>
      </c>
      <c r="H34" s="38">
        <f>G37</f>
        <v>0</v>
      </c>
      <c r="I34" s="38">
        <f>H37</f>
        <v>0</v>
      </c>
      <c r="J34" s="39">
        <f>I37</f>
        <v>0</v>
      </c>
    </row>
    <row r="35" spans="1:10" ht="28.5" customHeight="1" x14ac:dyDescent="0.2">
      <c r="A35" s="179" t="s">
        <v>60</v>
      </c>
      <c r="B35" s="180"/>
      <c r="C35" s="180"/>
      <c r="D35" s="180"/>
      <c r="E35" s="181"/>
      <c r="F35" s="38">
        <v>0</v>
      </c>
      <c r="G35" s="38">
        <v>0</v>
      </c>
      <c r="H35" s="38">
        <v>0</v>
      </c>
      <c r="I35" s="38">
        <v>0</v>
      </c>
      <c r="J35" s="39">
        <v>0</v>
      </c>
    </row>
    <row r="36" spans="1:10" x14ac:dyDescent="0.2">
      <c r="A36" s="179" t="s">
        <v>61</v>
      </c>
      <c r="B36" s="186"/>
      <c r="C36" s="186"/>
      <c r="D36" s="186"/>
      <c r="E36" s="187"/>
      <c r="F36" s="38">
        <v>0</v>
      </c>
      <c r="G36" s="38">
        <v>0</v>
      </c>
      <c r="H36" s="38">
        <v>0</v>
      </c>
      <c r="I36" s="38">
        <v>0</v>
      </c>
      <c r="J36" s="39">
        <v>0</v>
      </c>
    </row>
    <row r="37" spans="1:10" ht="15" customHeight="1" x14ac:dyDescent="0.2">
      <c r="A37" s="175" t="s">
        <v>58</v>
      </c>
      <c r="B37" s="176"/>
      <c r="C37" s="176"/>
      <c r="D37" s="176"/>
      <c r="E37" s="176"/>
      <c r="F37" s="31">
        <f>F34-F35+F36</f>
        <v>0</v>
      </c>
      <c r="G37" s="31">
        <f t="shared" ref="G37:J37" si="9">G34-G35+G36</f>
        <v>0</v>
      </c>
      <c r="H37" s="31">
        <f t="shared" si="9"/>
        <v>0</v>
      </c>
      <c r="I37" s="31">
        <f t="shared" si="9"/>
        <v>0</v>
      </c>
      <c r="J37" s="52">
        <f t="shared" si="9"/>
        <v>0</v>
      </c>
    </row>
    <row r="38" spans="1:10" ht="17.25" customHeight="1" x14ac:dyDescent="0.2"/>
    <row r="39" spans="1:10" x14ac:dyDescent="0.2">
      <c r="A39" s="173" t="s">
        <v>37</v>
      </c>
      <c r="B39" s="174"/>
      <c r="C39" s="174"/>
      <c r="D39" s="174"/>
      <c r="E39" s="174"/>
      <c r="F39" s="174"/>
      <c r="G39" s="174"/>
      <c r="H39" s="174"/>
      <c r="I39" s="174"/>
      <c r="J39" s="174"/>
    </row>
    <row r="40" spans="1:10" ht="9" customHeight="1" x14ac:dyDescent="0.2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opLeftCell="A7" workbookViewId="0">
      <selection activeCell="H27" sqref="H27"/>
    </sheetView>
  </sheetViews>
  <sheetFormatPr baseColWidth="10" defaultColWidth="8.83203125" defaultRowHeight="15" x14ac:dyDescent="0.2"/>
  <cols>
    <col min="1" max="1" width="7.5" bestFit="1" customWidth="1"/>
    <col min="2" max="2" width="8.5" bestFit="1" customWidth="1"/>
    <col min="3" max="4" width="25.33203125" customWidth="1"/>
    <col min="5" max="5" width="20.83203125" customWidth="1"/>
    <col min="6" max="6" width="29.6640625" customWidth="1"/>
    <col min="7" max="7" width="14.5" customWidth="1"/>
    <col min="8" max="8" width="11.33203125" customWidth="1"/>
  </cols>
  <sheetData>
    <row r="1" spans="1:8" ht="42" customHeight="1" x14ac:dyDescent="0.2">
      <c r="A1" s="177" t="s">
        <v>62</v>
      </c>
      <c r="B1" s="177"/>
      <c r="C1" s="177"/>
      <c r="D1" s="177"/>
      <c r="E1" s="177"/>
      <c r="F1" s="177"/>
      <c r="G1" s="177"/>
    </row>
    <row r="2" spans="1:8" ht="18" customHeight="1" x14ac:dyDescent="0.2">
      <c r="A2" s="4"/>
      <c r="B2" s="4"/>
      <c r="C2" s="4"/>
      <c r="D2" s="4"/>
      <c r="E2" s="4"/>
      <c r="F2" s="4"/>
      <c r="G2" s="4"/>
    </row>
    <row r="3" spans="1:8" ht="15.75" customHeight="1" x14ac:dyDescent="0.2">
      <c r="A3" s="177" t="s">
        <v>18</v>
      </c>
      <c r="B3" s="177"/>
      <c r="C3" s="177"/>
      <c r="D3" s="177"/>
      <c r="E3" s="177"/>
      <c r="F3" s="177"/>
      <c r="G3" s="177"/>
    </row>
    <row r="4" spans="1:8" ht="18" x14ac:dyDescent="0.2">
      <c r="A4" s="4"/>
      <c r="B4" s="4"/>
      <c r="C4" s="4"/>
      <c r="D4" s="4"/>
      <c r="E4" s="4"/>
      <c r="F4" s="5"/>
      <c r="G4" s="5"/>
    </row>
    <row r="5" spans="1:8" ht="18" customHeight="1" x14ac:dyDescent="0.2">
      <c r="A5" s="177" t="s">
        <v>4</v>
      </c>
      <c r="B5" s="177"/>
      <c r="C5" s="177"/>
      <c r="D5" s="177"/>
      <c r="E5" s="177"/>
      <c r="F5" s="177"/>
      <c r="G5" s="177"/>
    </row>
    <row r="6" spans="1:8" ht="18" x14ac:dyDescent="0.2">
      <c r="A6" s="4"/>
      <c r="B6" s="4"/>
      <c r="C6" s="4"/>
      <c r="D6" s="4"/>
      <c r="E6" s="4"/>
      <c r="F6" s="5"/>
      <c r="G6" s="5"/>
    </row>
    <row r="7" spans="1:8" ht="15.75" customHeight="1" x14ac:dyDescent="0.2">
      <c r="A7" s="177" t="s">
        <v>47</v>
      </c>
      <c r="B7" s="177"/>
      <c r="C7" s="177"/>
      <c r="D7" s="177"/>
      <c r="E7" s="177"/>
      <c r="F7" s="177"/>
      <c r="G7" s="177"/>
    </row>
    <row r="8" spans="1:8" ht="18" x14ac:dyDescent="0.2">
      <c r="A8" s="4"/>
      <c r="B8" s="4"/>
      <c r="C8" s="4"/>
      <c r="D8" s="4"/>
      <c r="E8" s="4"/>
      <c r="F8" s="5"/>
      <c r="G8" s="5"/>
    </row>
    <row r="9" spans="1:8" ht="28" x14ac:dyDescent="0.2">
      <c r="A9" s="18" t="s">
        <v>5</v>
      </c>
      <c r="B9" s="17" t="s">
        <v>6</v>
      </c>
      <c r="C9" s="17" t="s">
        <v>3</v>
      </c>
      <c r="D9" s="17" t="s">
        <v>33</v>
      </c>
      <c r="E9" s="18" t="s">
        <v>34</v>
      </c>
      <c r="F9" s="18" t="s">
        <v>31</v>
      </c>
      <c r="G9" s="18" t="s">
        <v>25</v>
      </c>
      <c r="H9" s="18" t="s">
        <v>32</v>
      </c>
    </row>
    <row r="10" spans="1:8" ht="15.75" customHeight="1" x14ac:dyDescent="0.2">
      <c r="A10" s="98">
        <v>6</v>
      </c>
      <c r="B10" s="98"/>
      <c r="C10" s="98" t="s">
        <v>7</v>
      </c>
      <c r="D10" s="99">
        <f>SUM(D11:D15)</f>
        <v>2543905.2299999995</v>
      </c>
      <c r="E10" s="100">
        <v>2570586</v>
      </c>
      <c r="F10" s="100">
        <f>SUM(F11:F15)</f>
        <v>3247455</v>
      </c>
      <c r="G10" s="100">
        <f t="shared" ref="G10:H10" si="0">SUM(G11:G15)</f>
        <v>3247455</v>
      </c>
      <c r="H10" s="100">
        <f t="shared" si="0"/>
        <v>3247455</v>
      </c>
    </row>
    <row r="11" spans="1:8" ht="42" x14ac:dyDescent="0.2">
      <c r="A11" s="10"/>
      <c r="B11" s="14">
        <v>63</v>
      </c>
      <c r="C11" s="14" t="s">
        <v>27</v>
      </c>
      <c r="D11" s="8">
        <v>2053724.65</v>
      </c>
      <c r="E11" s="9">
        <v>2051037</v>
      </c>
      <c r="F11" s="9">
        <v>2797816</v>
      </c>
      <c r="G11" s="9">
        <v>2797816</v>
      </c>
      <c r="H11" s="9">
        <v>2797816</v>
      </c>
    </row>
    <row r="12" spans="1:8" x14ac:dyDescent="0.2">
      <c r="A12" s="11"/>
      <c r="B12" s="11">
        <v>64</v>
      </c>
      <c r="C12" s="12" t="s">
        <v>75</v>
      </c>
      <c r="D12" s="8">
        <v>0</v>
      </c>
      <c r="E12" s="9">
        <v>7</v>
      </c>
      <c r="F12" s="9">
        <v>7</v>
      </c>
      <c r="G12" s="9">
        <v>7</v>
      </c>
      <c r="H12" s="9">
        <v>7</v>
      </c>
    </row>
    <row r="13" spans="1:8" ht="28" x14ac:dyDescent="0.2">
      <c r="A13" s="11"/>
      <c r="B13" s="11">
        <v>65</v>
      </c>
      <c r="C13" s="16" t="s">
        <v>77</v>
      </c>
      <c r="D13" s="8">
        <v>75389.67</v>
      </c>
      <c r="E13" s="9">
        <v>79595</v>
      </c>
      <c r="F13" s="9">
        <v>26244</v>
      </c>
      <c r="G13" s="9">
        <v>26244</v>
      </c>
      <c r="H13" s="9">
        <v>26244</v>
      </c>
    </row>
    <row r="14" spans="1:8" ht="28" x14ac:dyDescent="0.2">
      <c r="A14" s="11"/>
      <c r="B14" s="11">
        <v>66</v>
      </c>
      <c r="C14" s="16" t="s">
        <v>80</v>
      </c>
      <c r="D14" s="8">
        <v>6157.67</v>
      </c>
      <c r="E14" s="9">
        <v>16193</v>
      </c>
      <c r="F14" s="9">
        <v>22629</v>
      </c>
      <c r="G14" s="9">
        <v>22629</v>
      </c>
      <c r="H14" s="9">
        <v>22629</v>
      </c>
    </row>
    <row r="15" spans="1:8" ht="42" x14ac:dyDescent="0.2">
      <c r="A15" s="11"/>
      <c r="B15" s="11">
        <v>67</v>
      </c>
      <c r="C15" s="14" t="s">
        <v>28</v>
      </c>
      <c r="D15" s="8">
        <v>408633.24</v>
      </c>
      <c r="E15" s="9">
        <v>423754</v>
      </c>
      <c r="F15" s="9">
        <v>400759</v>
      </c>
      <c r="G15" s="9">
        <v>400759</v>
      </c>
      <c r="H15" s="9">
        <v>400759</v>
      </c>
    </row>
    <row r="16" spans="1:8" ht="28" x14ac:dyDescent="0.2">
      <c r="A16" s="13">
        <v>7</v>
      </c>
      <c r="B16" s="13"/>
      <c r="C16" s="22" t="s">
        <v>8</v>
      </c>
      <c r="D16" s="85">
        <v>81</v>
      </c>
      <c r="E16" s="87">
        <v>0</v>
      </c>
      <c r="F16" s="87">
        <v>0</v>
      </c>
      <c r="G16" s="87">
        <v>0</v>
      </c>
      <c r="H16" s="87">
        <v>0</v>
      </c>
    </row>
    <row r="17" spans="1:8" ht="42" x14ac:dyDescent="0.2">
      <c r="A17" s="14"/>
      <c r="B17" s="14">
        <v>72</v>
      </c>
      <c r="C17" s="23" t="s">
        <v>26</v>
      </c>
      <c r="D17" s="8">
        <v>81</v>
      </c>
      <c r="E17" s="87">
        <v>0</v>
      </c>
      <c r="F17" s="9">
        <v>0</v>
      </c>
      <c r="G17" s="9">
        <v>0</v>
      </c>
      <c r="H17" s="9">
        <v>0</v>
      </c>
    </row>
    <row r="19" spans="1:8" ht="16" x14ac:dyDescent="0.2">
      <c r="A19" s="177" t="s">
        <v>48</v>
      </c>
      <c r="B19" s="195"/>
      <c r="C19" s="195"/>
      <c r="D19" s="195"/>
      <c r="E19" s="195"/>
      <c r="F19" s="195"/>
      <c r="G19" s="195"/>
    </row>
    <row r="20" spans="1:8" ht="18" x14ac:dyDescent="0.2">
      <c r="A20" s="4"/>
      <c r="B20" s="4"/>
      <c r="C20" s="4"/>
      <c r="D20" s="4"/>
      <c r="E20" s="4"/>
      <c r="F20" s="5"/>
      <c r="G20" s="5"/>
    </row>
    <row r="21" spans="1:8" ht="28" x14ac:dyDescent="0.2">
      <c r="A21" s="18" t="s">
        <v>5</v>
      </c>
      <c r="B21" s="17" t="s">
        <v>6</v>
      </c>
      <c r="C21" s="17" t="s">
        <v>9</v>
      </c>
      <c r="D21" s="17" t="s">
        <v>33</v>
      </c>
      <c r="E21" s="18" t="s">
        <v>34</v>
      </c>
      <c r="F21" s="18" t="s">
        <v>31</v>
      </c>
      <c r="G21" s="18" t="s">
        <v>25</v>
      </c>
      <c r="H21" s="18" t="s">
        <v>32</v>
      </c>
    </row>
    <row r="22" spans="1:8" ht="15.75" customHeight="1" x14ac:dyDescent="0.2">
      <c r="A22" s="84">
        <v>3</v>
      </c>
      <c r="B22" s="84"/>
      <c r="C22" s="84" t="s">
        <v>10</v>
      </c>
      <c r="D22" s="165" t="s">
        <v>162</v>
      </c>
      <c r="E22" s="85">
        <f>SUM(E23:E26)</f>
        <v>2479697</v>
      </c>
      <c r="F22" s="86">
        <f>SUM(F23:F26)</f>
        <v>3193268</v>
      </c>
      <c r="G22" s="86">
        <f t="shared" ref="G22:H22" si="1">SUM(G23:G26)</f>
        <v>3193268</v>
      </c>
      <c r="H22" s="86">
        <f t="shared" si="1"/>
        <v>3193268</v>
      </c>
    </row>
    <row r="23" spans="1:8" ht="15.75" customHeight="1" x14ac:dyDescent="0.2">
      <c r="A23" s="10"/>
      <c r="B23" s="10">
        <v>31</v>
      </c>
      <c r="C23" s="10" t="s">
        <v>11</v>
      </c>
      <c r="D23" s="168">
        <v>1918009</v>
      </c>
      <c r="E23" s="8">
        <v>1958159</v>
      </c>
      <c r="F23" s="9">
        <v>2498742</v>
      </c>
      <c r="G23" s="9">
        <v>2498742</v>
      </c>
      <c r="H23" s="9">
        <v>2498742</v>
      </c>
    </row>
    <row r="24" spans="1:8" x14ac:dyDescent="0.2">
      <c r="A24" s="10"/>
      <c r="B24" s="10">
        <v>32</v>
      </c>
      <c r="C24" s="10" t="s">
        <v>20</v>
      </c>
      <c r="D24" s="168">
        <v>489448</v>
      </c>
      <c r="E24" s="8">
        <v>468847</v>
      </c>
      <c r="F24" s="9">
        <v>550168</v>
      </c>
      <c r="G24" s="9">
        <v>550168</v>
      </c>
      <c r="H24" s="9">
        <v>550168</v>
      </c>
    </row>
    <row r="25" spans="1:8" x14ac:dyDescent="0.2">
      <c r="A25" s="10"/>
      <c r="B25" s="10">
        <v>34</v>
      </c>
      <c r="C25" s="10" t="s">
        <v>89</v>
      </c>
      <c r="D25" s="168">
        <v>2075</v>
      </c>
      <c r="E25" s="8">
        <v>1858</v>
      </c>
      <c r="F25" s="9">
        <v>1858</v>
      </c>
      <c r="G25" s="9">
        <v>1858</v>
      </c>
      <c r="H25" s="9">
        <v>1858</v>
      </c>
    </row>
    <row r="26" spans="1:8" ht="28" x14ac:dyDescent="0.2">
      <c r="A26" s="10"/>
      <c r="B26" s="10">
        <v>37</v>
      </c>
      <c r="C26" s="10" t="s">
        <v>90</v>
      </c>
      <c r="D26" s="168">
        <v>52558</v>
      </c>
      <c r="E26" s="8">
        <v>50833</v>
      </c>
      <c r="F26" s="9">
        <v>142500</v>
      </c>
      <c r="G26" s="9">
        <v>142500</v>
      </c>
      <c r="H26" s="9">
        <v>142500</v>
      </c>
    </row>
    <row r="27" spans="1:8" ht="34" x14ac:dyDescent="0.2">
      <c r="A27" s="95">
        <v>4</v>
      </c>
      <c r="B27" s="95"/>
      <c r="C27" s="96" t="s">
        <v>12</v>
      </c>
      <c r="D27" s="165" t="s">
        <v>163</v>
      </c>
      <c r="E27" s="85">
        <f>SUM(E28:E29)</f>
        <v>90294</v>
      </c>
      <c r="F27" s="86">
        <v>54187</v>
      </c>
      <c r="G27" s="86">
        <v>54187</v>
      </c>
      <c r="H27" s="86">
        <v>54187</v>
      </c>
    </row>
    <row r="28" spans="1:8" ht="42" x14ac:dyDescent="0.2">
      <c r="A28" s="13"/>
      <c r="B28" s="13">
        <v>42</v>
      </c>
      <c r="C28" s="22" t="s">
        <v>29</v>
      </c>
      <c r="D28" s="166" t="s">
        <v>160</v>
      </c>
      <c r="E28" s="8">
        <v>67731</v>
      </c>
      <c r="F28" s="9">
        <v>54187</v>
      </c>
      <c r="G28" s="9">
        <v>54187</v>
      </c>
      <c r="H28" s="9">
        <v>54187</v>
      </c>
    </row>
    <row r="29" spans="1:8" ht="28" x14ac:dyDescent="0.2">
      <c r="A29" s="14"/>
      <c r="B29" s="10">
        <v>45</v>
      </c>
      <c r="C29" s="22" t="s">
        <v>91</v>
      </c>
      <c r="D29" s="166" t="s">
        <v>161</v>
      </c>
      <c r="E29" s="8">
        <v>22563</v>
      </c>
      <c r="F29" s="9">
        <v>0</v>
      </c>
      <c r="G29" s="9">
        <v>0</v>
      </c>
      <c r="H29" s="9">
        <v>0</v>
      </c>
    </row>
    <row r="30" spans="1:8" x14ac:dyDescent="0.2">
      <c r="D30" s="167"/>
    </row>
  </sheetData>
  <mergeCells count="5">
    <mergeCell ref="A19:G19"/>
    <mergeCell ref="A1:G1"/>
    <mergeCell ref="A3:G3"/>
    <mergeCell ref="A5:G5"/>
    <mergeCell ref="A7:G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0"/>
  <sheetViews>
    <sheetView topLeftCell="A37" workbookViewId="0">
      <selection activeCell="M53" sqref="M53"/>
    </sheetView>
  </sheetViews>
  <sheetFormatPr baseColWidth="10" defaultColWidth="8.83203125" defaultRowHeight="15" x14ac:dyDescent="0.2"/>
  <cols>
    <col min="1" max="1" width="13.1640625" customWidth="1"/>
    <col min="2" max="2" width="9.6640625" customWidth="1"/>
    <col min="3" max="3" width="11" customWidth="1"/>
    <col min="4" max="5" width="25.33203125" customWidth="1"/>
    <col min="6" max="6" width="17.33203125" customWidth="1"/>
    <col min="7" max="7" width="17.5" customWidth="1"/>
    <col min="8" max="8" width="12.5" customWidth="1"/>
    <col min="9" max="9" width="15.5" customWidth="1"/>
  </cols>
  <sheetData>
    <row r="1" spans="1:10" ht="42" customHeight="1" x14ac:dyDescent="0.2">
      <c r="A1" s="177" t="s">
        <v>62</v>
      </c>
      <c r="B1" s="177"/>
      <c r="C1" s="177"/>
      <c r="D1" s="177"/>
      <c r="E1" s="177"/>
      <c r="F1" s="177"/>
      <c r="G1" s="196"/>
      <c r="H1" s="196"/>
      <c r="I1" s="196"/>
    </row>
    <row r="2" spans="1:10" ht="18" customHeight="1" x14ac:dyDescent="0.2">
      <c r="A2" s="4"/>
      <c r="B2" s="4"/>
      <c r="C2" s="4"/>
      <c r="D2" s="4"/>
      <c r="E2" s="4"/>
      <c r="F2" s="4"/>
    </row>
    <row r="3" spans="1:10" ht="15.75" customHeight="1" x14ac:dyDescent="0.2">
      <c r="A3" s="177" t="s">
        <v>18</v>
      </c>
      <c r="B3" s="177"/>
      <c r="C3" s="177"/>
      <c r="D3" s="177"/>
      <c r="E3" s="177"/>
      <c r="F3" s="177"/>
      <c r="G3" s="196"/>
      <c r="H3" s="196"/>
      <c r="I3" s="196"/>
    </row>
    <row r="4" spans="1:10" ht="18" x14ac:dyDescent="0.2">
      <c r="B4" s="4"/>
      <c r="C4" s="4"/>
      <c r="D4" s="4"/>
      <c r="E4" s="5"/>
      <c r="F4" s="5"/>
    </row>
    <row r="5" spans="1:10" ht="18" customHeight="1" x14ac:dyDescent="0.2">
      <c r="A5" s="177" t="s">
        <v>4</v>
      </c>
      <c r="B5" s="177"/>
      <c r="C5" s="177"/>
      <c r="D5" s="177"/>
      <c r="E5" s="177"/>
      <c r="F5" s="177"/>
      <c r="G5" s="196"/>
      <c r="H5" s="196"/>
      <c r="I5" s="196"/>
    </row>
    <row r="6" spans="1:10" ht="18" x14ac:dyDescent="0.2">
      <c r="A6" s="4"/>
      <c r="B6" s="4"/>
      <c r="C6" s="4"/>
      <c r="D6" s="4"/>
      <c r="E6" s="5"/>
      <c r="F6" s="5"/>
    </row>
    <row r="7" spans="1:10" ht="15.75" customHeight="1" x14ac:dyDescent="0.2">
      <c r="A7" s="177" t="s">
        <v>49</v>
      </c>
      <c r="B7" s="177"/>
      <c r="C7" s="177"/>
      <c r="D7" s="177"/>
      <c r="E7" s="177"/>
      <c r="F7" s="177"/>
      <c r="G7" s="196"/>
      <c r="H7" s="196"/>
      <c r="I7" s="196"/>
    </row>
    <row r="8" spans="1:10" ht="18" x14ac:dyDescent="0.2">
      <c r="A8" s="4"/>
      <c r="B8" s="4"/>
      <c r="C8" s="4"/>
      <c r="D8" s="4"/>
      <c r="E8" s="5"/>
      <c r="F8" s="5"/>
    </row>
    <row r="9" spans="1:10" ht="28" x14ac:dyDescent="0.2">
      <c r="A9" s="18" t="s">
        <v>5</v>
      </c>
      <c r="B9" s="17" t="s">
        <v>6</v>
      </c>
      <c r="C9" s="97" t="s">
        <v>65</v>
      </c>
      <c r="D9" s="17" t="s">
        <v>3</v>
      </c>
      <c r="E9" s="17" t="s">
        <v>33</v>
      </c>
      <c r="F9" s="18" t="s">
        <v>34</v>
      </c>
      <c r="G9" s="18" t="s">
        <v>31</v>
      </c>
      <c r="H9" s="18" t="s">
        <v>25</v>
      </c>
      <c r="I9" s="18" t="s">
        <v>32</v>
      </c>
      <c r="J9" s="83"/>
    </row>
    <row r="10" spans="1:10" ht="16" x14ac:dyDescent="0.2">
      <c r="A10" s="18" t="s">
        <v>159</v>
      </c>
      <c r="B10" s="17"/>
      <c r="C10" s="97"/>
      <c r="D10" s="17"/>
      <c r="E10" s="163">
        <f>SUM(E11,E29)</f>
        <v>2543986.04</v>
      </c>
      <c r="F10" s="172">
        <v>2569991</v>
      </c>
      <c r="G10" s="172">
        <v>3247455</v>
      </c>
      <c r="H10" s="172">
        <v>3247456</v>
      </c>
      <c r="I10" s="172">
        <v>3247457</v>
      </c>
      <c r="J10" s="83"/>
    </row>
    <row r="11" spans="1:10" ht="16" x14ac:dyDescent="0.2">
      <c r="A11" s="59">
        <v>6</v>
      </c>
      <c r="B11" s="59"/>
      <c r="C11" s="59"/>
      <c r="D11" s="59" t="s">
        <v>7</v>
      </c>
      <c r="E11" s="60">
        <f>SUM(E12,E16,E18,E21,E24)</f>
        <v>2543905.04</v>
      </c>
      <c r="F11" s="61">
        <f>SUM(F12,F16,F18,F21,F24)</f>
        <v>2569991</v>
      </c>
      <c r="G11" s="61">
        <f>SUM(G12,G16,G18,G21,G24)</f>
        <v>3247455</v>
      </c>
      <c r="H11" s="61">
        <f t="shared" ref="H11:I11" si="0">SUM(H12,H16,H18,H21,H24)</f>
        <v>3247455</v>
      </c>
      <c r="I11" s="61">
        <f t="shared" si="0"/>
        <v>3247455</v>
      </c>
    </row>
    <row r="12" spans="1:10" ht="42" x14ac:dyDescent="0.2">
      <c r="A12" s="10"/>
      <c r="B12" s="62">
        <v>63</v>
      </c>
      <c r="C12" s="62"/>
      <c r="D12" s="62" t="s">
        <v>27</v>
      </c>
      <c r="E12" s="63">
        <f>SUM(E13:E15)</f>
        <v>2053724.86</v>
      </c>
      <c r="F12" s="64">
        <f>SUM(F13:F15)</f>
        <v>2051037</v>
      </c>
      <c r="G12" s="64">
        <f>SUM(G13:G15)</f>
        <v>2797816</v>
      </c>
      <c r="H12" s="64">
        <f t="shared" ref="H12:I12" si="1">SUM(H13:H15)</f>
        <v>2797816</v>
      </c>
      <c r="I12" s="64">
        <f t="shared" si="1"/>
        <v>2797816</v>
      </c>
    </row>
    <row r="13" spans="1:10" x14ac:dyDescent="0.2">
      <c r="A13" s="10"/>
      <c r="B13" s="65"/>
      <c r="C13" s="66" t="s">
        <v>71</v>
      </c>
      <c r="D13" s="67" t="s">
        <v>72</v>
      </c>
      <c r="E13" s="72">
        <v>86368</v>
      </c>
      <c r="F13" s="68">
        <v>71999</v>
      </c>
      <c r="G13" s="68">
        <v>86782</v>
      </c>
      <c r="H13" s="68">
        <v>86782</v>
      </c>
      <c r="I13" s="68">
        <v>86782</v>
      </c>
    </row>
    <row r="14" spans="1:10" x14ac:dyDescent="0.2">
      <c r="A14" s="10"/>
      <c r="B14" s="65"/>
      <c r="C14" s="66" t="s">
        <v>172</v>
      </c>
      <c r="D14" s="67" t="s">
        <v>169</v>
      </c>
      <c r="E14" s="72">
        <v>0</v>
      </c>
      <c r="F14" s="68">
        <v>0</v>
      </c>
      <c r="G14" s="68">
        <v>60000</v>
      </c>
      <c r="H14" s="68">
        <v>60000</v>
      </c>
      <c r="I14" s="68">
        <v>60000</v>
      </c>
    </row>
    <row r="15" spans="1:10" x14ac:dyDescent="0.2">
      <c r="A15" s="10"/>
      <c r="B15" s="65"/>
      <c r="C15" s="67" t="s">
        <v>73</v>
      </c>
      <c r="D15" s="67" t="s">
        <v>74</v>
      </c>
      <c r="E15" s="72">
        <v>1967356.86</v>
      </c>
      <c r="F15" s="68">
        <v>1979038</v>
      </c>
      <c r="G15" s="68">
        <v>2651034</v>
      </c>
      <c r="H15" s="68">
        <v>2651034</v>
      </c>
      <c r="I15" s="68">
        <v>2651034</v>
      </c>
    </row>
    <row r="16" spans="1:10" x14ac:dyDescent="0.2">
      <c r="A16" s="11"/>
      <c r="B16" s="69">
        <v>64</v>
      </c>
      <c r="C16" s="70"/>
      <c r="D16" s="70" t="s">
        <v>75</v>
      </c>
      <c r="E16" s="63">
        <v>0</v>
      </c>
      <c r="F16" s="64">
        <v>7</v>
      </c>
      <c r="G16" s="64">
        <v>7</v>
      </c>
      <c r="H16" s="64">
        <v>7</v>
      </c>
      <c r="I16" s="64">
        <v>7</v>
      </c>
    </row>
    <row r="17" spans="1:9" x14ac:dyDescent="0.2">
      <c r="A17" s="11"/>
      <c r="B17" s="11"/>
      <c r="C17" s="71" t="s">
        <v>76</v>
      </c>
      <c r="D17" s="71" t="s">
        <v>64</v>
      </c>
      <c r="E17" s="72">
        <v>0</v>
      </c>
      <c r="F17" s="68">
        <v>7</v>
      </c>
      <c r="G17" s="68">
        <v>7</v>
      </c>
      <c r="H17" s="68">
        <v>7</v>
      </c>
      <c r="I17" s="68">
        <v>7</v>
      </c>
    </row>
    <row r="18" spans="1:9" ht="28" x14ac:dyDescent="0.2">
      <c r="A18" s="11"/>
      <c r="B18" s="69">
        <v>65</v>
      </c>
      <c r="C18" s="70"/>
      <c r="D18" s="73" t="s">
        <v>77</v>
      </c>
      <c r="E18" s="63">
        <f>SUM(E19:E20)</f>
        <v>75389.670000000013</v>
      </c>
      <c r="F18" s="64">
        <f>SUM(F19:F20)</f>
        <v>79595</v>
      </c>
      <c r="G18" s="64">
        <f>SUM(G19:G20)</f>
        <v>26244</v>
      </c>
      <c r="H18" s="64">
        <f t="shared" ref="H18:I18" si="2">SUM(H19:H20)</f>
        <v>26244</v>
      </c>
      <c r="I18" s="64">
        <f t="shared" si="2"/>
        <v>26244</v>
      </c>
    </row>
    <row r="19" spans="1:9" x14ac:dyDescent="0.2">
      <c r="A19" s="11"/>
      <c r="B19" s="11"/>
      <c r="C19" s="71" t="s">
        <v>78</v>
      </c>
      <c r="D19" s="71" t="s">
        <v>79</v>
      </c>
      <c r="E19" s="72">
        <v>73101.850000000006</v>
      </c>
      <c r="F19" s="68">
        <v>78268</v>
      </c>
      <c r="G19" s="68">
        <v>24917</v>
      </c>
      <c r="H19" s="68">
        <v>24917</v>
      </c>
      <c r="I19" s="68">
        <v>24917</v>
      </c>
    </row>
    <row r="20" spans="1:9" x14ac:dyDescent="0.2">
      <c r="A20" s="11"/>
      <c r="B20" s="11"/>
      <c r="C20" s="71" t="s">
        <v>76</v>
      </c>
      <c r="D20" s="71" t="s">
        <v>64</v>
      </c>
      <c r="E20" s="72">
        <v>2287.8200000000002</v>
      </c>
      <c r="F20" s="68">
        <v>1327</v>
      </c>
      <c r="G20" s="68">
        <v>1327</v>
      </c>
      <c r="H20" s="68">
        <v>1327</v>
      </c>
      <c r="I20" s="68">
        <v>1327</v>
      </c>
    </row>
    <row r="21" spans="1:9" ht="28" x14ac:dyDescent="0.2">
      <c r="A21" s="11"/>
      <c r="B21" s="69">
        <v>66</v>
      </c>
      <c r="C21" s="70"/>
      <c r="D21" s="73" t="s">
        <v>80</v>
      </c>
      <c r="E21" s="63">
        <f>SUM(E22:E23)</f>
        <v>6157</v>
      </c>
      <c r="F21" s="64">
        <f>SUM(F22:F23)</f>
        <v>16193</v>
      </c>
      <c r="G21" s="64">
        <f>SUM(G22:G23)</f>
        <v>22629</v>
      </c>
      <c r="H21" s="64">
        <f t="shared" ref="H21:I21" si="3">SUM(H22:H23)</f>
        <v>22629</v>
      </c>
      <c r="I21" s="64">
        <f t="shared" si="3"/>
        <v>22629</v>
      </c>
    </row>
    <row r="22" spans="1:9" ht="15.75" customHeight="1" x14ac:dyDescent="0.2">
      <c r="A22" s="11"/>
      <c r="B22" s="11"/>
      <c r="C22" s="71" t="s">
        <v>76</v>
      </c>
      <c r="D22" s="71" t="s">
        <v>64</v>
      </c>
      <c r="E22" s="72">
        <v>6157</v>
      </c>
      <c r="F22" s="68">
        <v>14866</v>
      </c>
      <c r="G22" s="68">
        <v>22629</v>
      </c>
      <c r="H22" s="68">
        <v>22629</v>
      </c>
      <c r="I22" s="68">
        <v>22629</v>
      </c>
    </row>
    <row r="23" spans="1:9" x14ac:dyDescent="0.2">
      <c r="A23" s="11"/>
      <c r="B23" s="24"/>
      <c r="C23" s="71" t="s">
        <v>81</v>
      </c>
      <c r="D23" s="71" t="s">
        <v>82</v>
      </c>
      <c r="E23" s="72">
        <v>0</v>
      </c>
      <c r="F23" s="68">
        <v>1327</v>
      </c>
      <c r="G23" s="68">
        <v>0</v>
      </c>
      <c r="H23" s="68">
        <v>0</v>
      </c>
      <c r="I23" s="68">
        <v>0</v>
      </c>
    </row>
    <row r="24" spans="1:9" ht="42" x14ac:dyDescent="0.2">
      <c r="A24" s="11"/>
      <c r="B24" s="69">
        <v>67</v>
      </c>
      <c r="C24" s="70"/>
      <c r="D24" s="62" t="s">
        <v>28</v>
      </c>
      <c r="E24" s="63">
        <f>SUM(E25:E28)</f>
        <v>408633.51</v>
      </c>
      <c r="F24" s="64">
        <f>SUM(F25:F28)</f>
        <v>423159</v>
      </c>
      <c r="G24" s="64">
        <f>SUM(G25:G28)</f>
        <v>400759</v>
      </c>
      <c r="H24" s="64">
        <f t="shared" ref="H24:I24" si="4">SUM(H25:H28)</f>
        <v>400759</v>
      </c>
      <c r="I24" s="64">
        <f t="shared" si="4"/>
        <v>400759</v>
      </c>
    </row>
    <row r="25" spans="1:9" x14ac:dyDescent="0.2">
      <c r="A25" s="11"/>
      <c r="B25" s="74"/>
      <c r="C25" s="71" t="s">
        <v>83</v>
      </c>
      <c r="D25" s="67" t="s">
        <v>84</v>
      </c>
      <c r="E25" s="72">
        <v>320983.8</v>
      </c>
      <c r="F25" s="68">
        <v>359860</v>
      </c>
      <c r="G25" s="68">
        <v>336359</v>
      </c>
      <c r="H25" s="68">
        <v>336359</v>
      </c>
      <c r="I25" s="68">
        <v>336359</v>
      </c>
    </row>
    <row r="26" spans="1:9" x14ac:dyDescent="0.2">
      <c r="A26" s="11"/>
      <c r="B26" s="74"/>
      <c r="C26" s="162" t="s">
        <v>152</v>
      </c>
      <c r="D26" s="67" t="s">
        <v>158</v>
      </c>
      <c r="E26" s="72">
        <v>10496.59</v>
      </c>
      <c r="F26" s="68">
        <v>0</v>
      </c>
      <c r="G26" s="68">
        <v>0</v>
      </c>
      <c r="H26" s="68">
        <v>0</v>
      </c>
      <c r="I26" s="68">
        <v>0</v>
      </c>
    </row>
    <row r="27" spans="1:9" ht="15.75" customHeight="1" x14ac:dyDescent="0.2">
      <c r="A27" s="11"/>
      <c r="B27" s="74"/>
      <c r="C27" s="71" t="s">
        <v>85</v>
      </c>
      <c r="D27" s="67" t="s">
        <v>63</v>
      </c>
      <c r="E27" s="72">
        <v>65847.240000000005</v>
      </c>
      <c r="F27" s="68">
        <v>57939</v>
      </c>
      <c r="G27" s="68">
        <v>64400</v>
      </c>
      <c r="H27" s="68">
        <v>64400</v>
      </c>
      <c r="I27" s="68">
        <v>64400</v>
      </c>
    </row>
    <row r="28" spans="1:9" x14ac:dyDescent="0.2">
      <c r="A28" s="11"/>
      <c r="B28" s="11"/>
      <c r="C28" s="71" t="s">
        <v>86</v>
      </c>
      <c r="D28" s="67" t="s">
        <v>63</v>
      </c>
      <c r="E28" s="72">
        <v>11305.88</v>
      </c>
      <c r="F28" s="68">
        <v>5360</v>
      </c>
      <c r="G28" s="68">
        <v>0</v>
      </c>
      <c r="H28" s="68">
        <v>0</v>
      </c>
      <c r="I28" s="68">
        <v>0</v>
      </c>
    </row>
    <row r="29" spans="1:9" ht="28" x14ac:dyDescent="0.2">
      <c r="A29" s="75">
        <v>7</v>
      </c>
      <c r="B29" s="75"/>
      <c r="C29" s="75"/>
      <c r="D29" s="76" t="s">
        <v>8</v>
      </c>
      <c r="E29" s="77">
        <v>81</v>
      </c>
      <c r="F29" s="164">
        <v>0</v>
      </c>
      <c r="G29" s="78"/>
      <c r="H29" s="78"/>
      <c r="I29" s="78"/>
    </row>
    <row r="30" spans="1:9" ht="42" x14ac:dyDescent="0.2">
      <c r="A30" s="14"/>
      <c r="B30" s="62">
        <v>72</v>
      </c>
      <c r="C30" s="62"/>
      <c r="D30" s="79" t="s">
        <v>26</v>
      </c>
      <c r="E30" s="80">
        <v>80.930000000000007</v>
      </c>
      <c r="F30" s="81">
        <v>0</v>
      </c>
      <c r="G30" s="64">
        <v>0</v>
      </c>
      <c r="H30" s="64">
        <v>0</v>
      </c>
      <c r="I30" s="64">
        <v>0</v>
      </c>
    </row>
    <row r="31" spans="1:9" ht="28" x14ac:dyDescent="0.2">
      <c r="A31" s="14"/>
      <c r="B31" s="14"/>
      <c r="C31" s="71" t="s">
        <v>87</v>
      </c>
      <c r="D31" s="82" t="s">
        <v>8</v>
      </c>
      <c r="E31" s="72">
        <v>81</v>
      </c>
      <c r="F31" s="68">
        <v>0</v>
      </c>
      <c r="G31" s="68">
        <v>0</v>
      </c>
      <c r="H31" s="68">
        <v>0</v>
      </c>
      <c r="I31" s="68">
        <v>0</v>
      </c>
    </row>
    <row r="32" spans="1:9" ht="16" x14ac:dyDescent="0.2">
      <c r="A32" s="35"/>
      <c r="B32" s="160"/>
      <c r="C32" s="160"/>
      <c r="D32" s="160"/>
      <c r="E32" s="160"/>
      <c r="F32" s="160"/>
      <c r="G32" s="160"/>
      <c r="H32" s="160"/>
      <c r="I32" s="160"/>
    </row>
    <row r="33" spans="1:9" ht="16" x14ac:dyDescent="0.2">
      <c r="A33" s="35"/>
      <c r="B33" s="160"/>
      <c r="C33" s="160"/>
      <c r="D33" s="160"/>
      <c r="E33" s="160"/>
      <c r="F33" s="160"/>
      <c r="G33" s="160"/>
      <c r="H33" s="160"/>
      <c r="I33" s="160"/>
    </row>
    <row r="34" spans="1:9" ht="16" x14ac:dyDescent="0.2">
      <c r="A34" s="35"/>
      <c r="B34" s="160"/>
      <c r="C34" s="160"/>
      <c r="D34" s="160"/>
      <c r="E34" s="160"/>
      <c r="F34" s="160"/>
      <c r="G34" s="160"/>
      <c r="H34" s="160"/>
      <c r="I34" s="160"/>
    </row>
    <row r="35" spans="1:9" ht="16" x14ac:dyDescent="0.2">
      <c r="A35" s="177" t="s">
        <v>88</v>
      </c>
      <c r="B35" s="195"/>
      <c r="C35" s="195"/>
      <c r="D35" s="195"/>
      <c r="E35" s="195"/>
      <c r="F35" s="195"/>
      <c r="G35" s="195"/>
      <c r="H35" s="195"/>
      <c r="I35" s="195"/>
    </row>
    <row r="36" spans="1:9" ht="18" x14ac:dyDescent="0.2">
      <c r="A36" s="4"/>
      <c r="B36" s="4"/>
      <c r="C36" s="4"/>
      <c r="D36" s="4"/>
      <c r="E36" s="4"/>
      <c r="F36" s="4"/>
      <c r="G36" s="4"/>
      <c r="H36" s="5"/>
      <c r="I36" s="5"/>
    </row>
    <row r="37" spans="1:9" ht="28" x14ac:dyDescent="0.2">
      <c r="A37" s="18" t="s">
        <v>5</v>
      </c>
      <c r="B37" s="17" t="s">
        <v>6</v>
      </c>
      <c r="C37" s="97" t="s">
        <v>65</v>
      </c>
      <c r="D37" s="17" t="s">
        <v>9</v>
      </c>
      <c r="E37" s="17" t="s">
        <v>33</v>
      </c>
      <c r="F37" s="18" t="s">
        <v>34</v>
      </c>
      <c r="G37" s="18" t="s">
        <v>31</v>
      </c>
      <c r="H37" s="18" t="s">
        <v>25</v>
      </c>
      <c r="I37" s="18" t="s">
        <v>32</v>
      </c>
    </row>
    <row r="38" spans="1:9" ht="17" x14ac:dyDescent="0.2">
      <c r="A38" s="84">
        <v>3</v>
      </c>
      <c r="B38" s="84"/>
      <c r="C38" s="84"/>
      <c r="D38" s="84" t="s">
        <v>10</v>
      </c>
      <c r="E38" s="85">
        <f>SUM(E39,E44,E56,E58)</f>
        <v>2462089.5100000002</v>
      </c>
      <c r="F38" s="86">
        <f>SUM(F39,F44,F56,F58)</f>
        <v>2479697</v>
      </c>
      <c r="G38" s="86">
        <f>SUM(G39,G44,G56,G58)</f>
        <v>3193268</v>
      </c>
      <c r="H38" s="86">
        <f t="shared" ref="H38:I38" si="5">SUM(H39,H44,H56,H58)</f>
        <v>3193268</v>
      </c>
      <c r="I38" s="86">
        <f t="shared" si="5"/>
        <v>3193268</v>
      </c>
    </row>
    <row r="39" spans="1:9" x14ac:dyDescent="0.2">
      <c r="A39" s="10"/>
      <c r="B39" s="10">
        <v>31</v>
      </c>
      <c r="C39" s="10"/>
      <c r="D39" s="10" t="s">
        <v>11</v>
      </c>
      <c r="E39" s="57">
        <f>SUM(E40:E43)</f>
        <v>1918006.67</v>
      </c>
      <c r="F39" s="87">
        <f>SUM(F40:F43)</f>
        <v>1958159</v>
      </c>
      <c r="G39" s="87">
        <f>SUM(G40:G43)</f>
        <v>2498742</v>
      </c>
      <c r="H39" s="87">
        <f t="shared" ref="H39:I39" si="6">SUM(H40:H43)</f>
        <v>2498742</v>
      </c>
      <c r="I39" s="87">
        <f t="shared" si="6"/>
        <v>2498742</v>
      </c>
    </row>
    <row r="40" spans="1:9" x14ac:dyDescent="0.2">
      <c r="A40" s="10"/>
      <c r="B40" s="10"/>
      <c r="C40" s="88" t="s">
        <v>85</v>
      </c>
      <c r="D40" s="89" t="s">
        <v>63</v>
      </c>
      <c r="E40" s="90">
        <v>48361.94</v>
      </c>
      <c r="F40" s="91">
        <v>48045</v>
      </c>
      <c r="G40" s="91">
        <v>55356</v>
      </c>
      <c r="H40" s="91">
        <v>55356</v>
      </c>
      <c r="I40" s="91">
        <v>55356</v>
      </c>
    </row>
    <row r="41" spans="1:9" x14ac:dyDescent="0.2">
      <c r="A41" s="10"/>
      <c r="B41" s="10"/>
      <c r="C41" s="88" t="s">
        <v>86</v>
      </c>
      <c r="D41" s="89" t="s">
        <v>63</v>
      </c>
      <c r="E41" s="90">
        <v>10175</v>
      </c>
      <c r="F41" s="91">
        <v>5154</v>
      </c>
      <c r="G41" s="91">
        <v>0</v>
      </c>
      <c r="H41" s="91">
        <v>0</v>
      </c>
      <c r="I41" s="91">
        <v>0</v>
      </c>
    </row>
    <row r="42" spans="1:9" x14ac:dyDescent="0.2">
      <c r="A42" s="10"/>
      <c r="B42" s="14"/>
      <c r="C42" s="92" t="s">
        <v>71</v>
      </c>
      <c r="D42" s="89" t="s">
        <v>72</v>
      </c>
      <c r="E42" s="90">
        <v>54978.01</v>
      </c>
      <c r="F42" s="91">
        <v>46386</v>
      </c>
      <c r="G42" s="91">
        <v>79306</v>
      </c>
      <c r="H42" s="91">
        <v>79306</v>
      </c>
      <c r="I42" s="91">
        <v>79306</v>
      </c>
    </row>
    <row r="43" spans="1:9" x14ac:dyDescent="0.2">
      <c r="A43" s="10"/>
      <c r="B43" s="14"/>
      <c r="C43" s="89" t="s">
        <v>73</v>
      </c>
      <c r="D43" s="89" t="s">
        <v>74</v>
      </c>
      <c r="E43" s="90">
        <v>1804491.72</v>
      </c>
      <c r="F43" s="91">
        <v>1858574</v>
      </c>
      <c r="G43" s="91">
        <v>2364080</v>
      </c>
      <c r="H43" s="91">
        <v>2364080</v>
      </c>
      <c r="I43" s="91">
        <v>2364080</v>
      </c>
    </row>
    <row r="44" spans="1:9" x14ac:dyDescent="0.2">
      <c r="A44" s="10"/>
      <c r="B44" s="10">
        <v>32</v>
      </c>
      <c r="C44" s="10"/>
      <c r="D44" s="10" t="s">
        <v>20</v>
      </c>
      <c r="E44" s="57">
        <f>SUM(E45:E55)</f>
        <v>489450.2</v>
      </c>
      <c r="F44" s="87">
        <f>SUM(F45:F55)</f>
        <v>468847</v>
      </c>
      <c r="G44" s="87">
        <f>SUM(G45:G55)</f>
        <v>550168</v>
      </c>
      <c r="H44" s="87">
        <f t="shared" ref="H44:I44" si="7">SUM(H45:H55)</f>
        <v>550168</v>
      </c>
      <c r="I44" s="87">
        <f t="shared" si="7"/>
        <v>550168</v>
      </c>
    </row>
    <row r="45" spans="1:9" x14ac:dyDescent="0.2">
      <c r="A45" s="10"/>
      <c r="B45" s="14"/>
      <c r="C45" s="88" t="s">
        <v>85</v>
      </c>
      <c r="D45" s="89" t="s">
        <v>63</v>
      </c>
      <c r="E45" s="90">
        <v>12356</v>
      </c>
      <c r="F45" s="91">
        <v>9894</v>
      </c>
      <c r="G45" s="91">
        <v>8044</v>
      </c>
      <c r="H45" s="91">
        <v>8044</v>
      </c>
      <c r="I45" s="91">
        <v>8044</v>
      </c>
    </row>
    <row r="46" spans="1:9" x14ac:dyDescent="0.2">
      <c r="A46" s="10"/>
      <c r="B46" s="14"/>
      <c r="C46" s="88" t="s">
        <v>86</v>
      </c>
      <c r="D46" s="89" t="s">
        <v>63</v>
      </c>
      <c r="E46" s="90">
        <v>1130.6199999999999</v>
      </c>
      <c r="F46" s="91">
        <v>206</v>
      </c>
      <c r="G46" s="91">
        <v>0</v>
      </c>
      <c r="H46" s="91">
        <v>0</v>
      </c>
      <c r="I46" s="91">
        <v>0</v>
      </c>
    </row>
    <row r="47" spans="1:9" x14ac:dyDescent="0.2">
      <c r="A47" s="10"/>
      <c r="B47" s="14"/>
      <c r="C47" s="88" t="s">
        <v>76</v>
      </c>
      <c r="D47" s="88" t="s">
        <v>64</v>
      </c>
      <c r="E47" s="90">
        <v>10534.3</v>
      </c>
      <c r="F47" s="91">
        <v>12616</v>
      </c>
      <c r="G47" s="91">
        <v>15659</v>
      </c>
      <c r="H47" s="91">
        <v>15659</v>
      </c>
      <c r="I47" s="91">
        <v>15659</v>
      </c>
    </row>
    <row r="48" spans="1:9" x14ac:dyDescent="0.2">
      <c r="A48" s="10"/>
      <c r="B48" s="14"/>
      <c r="C48" s="93" t="s">
        <v>78</v>
      </c>
      <c r="D48" s="88" t="s">
        <v>79</v>
      </c>
      <c r="E48" s="90">
        <v>59656.59</v>
      </c>
      <c r="F48" s="91">
        <v>72959</v>
      </c>
      <c r="G48" s="91">
        <v>20917</v>
      </c>
      <c r="H48" s="91">
        <v>20917</v>
      </c>
      <c r="I48" s="91">
        <v>20917</v>
      </c>
    </row>
    <row r="49" spans="1:9" x14ac:dyDescent="0.2">
      <c r="A49" s="10"/>
      <c r="B49" s="14"/>
      <c r="C49" s="93" t="s">
        <v>172</v>
      </c>
      <c r="D49" s="88" t="s">
        <v>169</v>
      </c>
      <c r="E49" s="90">
        <v>0</v>
      </c>
      <c r="F49" s="91">
        <v>0</v>
      </c>
      <c r="G49" s="91">
        <v>60000</v>
      </c>
      <c r="H49" s="91">
        <v>60000</v>
      </c>
      <c r="I49" s="91">
        <v>60000</v>
      </c>
    </row>
    <row r="50" spans="1:9" x14ac:dyDescent="0.2">
      <c r="A50" s="10"/>
      <c r="B50" s="14"/>
      <c r="C50" s="169" t="s">
        <v>152</v>
      </c>
      <c r="D50" s="88" t="s">
        <v>158</v>
      </c>
      <c r="E50" s="90">
        <v>10496.59</v>
      </c>
      <c r="F50" s="91">
        <v>0</v>
      </c>
      <c r="G50" s="91">
        <v>0</v>
      </c>
      <c r="H50" s="91">
        <v>0</v>
      </c>
      <c r="I50" s="91">
        <v>0</v>
      </c>
    </row>
    <row r="51" spans="1:9" x14ac:dyDescent="0.2">
      <c r="A51" s="10"/>
      <c r="B51" s="14"/>
      <c r="C51" s="88" t="s">
        <v>83</v>
      </c>
      <c r="D51" s="89" t="s">
        <v>84</v>
      </c>
      <c r="E51" s="90">
        <v>254828</v>
      </c>
      <c r="F51" s="91">
        <v>272222</v>
      </c>
      <c r="G51" s="91">
        <v>200174</v>
      </c>
      <c r="H51" s="91">
        <v>200174</v>
      </c>
      <c r="I51" s="91">
        <v>200174</v>
      </c>
    </row>
    <row r="52" spans="1:9" x14ac:dyDescent="0.2">
      <c r="A52" s="10"/>
      <c r="B52" s="14"/>
      <c r="C52" s="92" t="s">
        <v>71</v>
      </c>
      <c r="D52" s="89" t="s">
        <v>72</v>
      </c>
      <c r="E52" s="90">
        <v>30800.080000000002</v>
      </c>
      <c r="F52" s="91">
        <v>25613</v>
      </c>
      <c r="G52" s="91">
        <v>7476</v>
      </c>
      <c r="H52" s="91">
        <v>7476</v>
      </c>
      <c r="I52" s="91">
        <v>7476</v>
      </c>
    </row>
    <row r="53" spans="1:9" x14ac:dyDescent="0.2">
      <c r="A53" s="10"/>
      <c r="B53" s="14"/>
      <c r="C53" s="89" t="s">
        <v>73</v>
      </c>
      <c r="D53" s="89" t="s">
        <v>74</v>
      </c>
      <c r="E53" s="90">
        <v>109648.02</v>
      </c>
      <c r="F53" s="91">
        <v>74010</v>
      </c>
      <c r="G53" s="91">
        <v>237898</v>
      </c>
      <c r="H53" s="91">
        <v>237898</v>
      </c>
      <c r="I53" s="91">
        <v>237898</v>
      </c>
    </row>
    <row r="54" spans="1:9" x14ac:dyDescent="0.2">
      <c r="A54" s="10"/>
      <c r="B54" s="14"/>
      <c r="C54" s="88" t="s">
        <v>81</v>
      </c>
      <c r="D54" s="88" t="s">
        <v>82</v>
      </c>
      <c r="E54" s="90">
        <v>0</v>
      </c>
      <c r="F54" s="91">
        <v>1327</v>
      </c>
      <c r="G54" s="91">
        <v>0</v>
      </c>
      <c r="H54" s="91">
        <v>0</v>
      </c>
      <c r="I54" s="91">
        <v>0</v>
      </c>
    </row>
    <row r="55" spans="1:9" ht="28" x14ac:dyDescent="0.2">
      <c r="A55" s="10"/>
      <c r="B55" s="14"/>
      <c r="C55" s="88" t="s">
        <v>87</v>
      </c>
      <c r="D55" s="94" t="s">
        <v>8</v>
      </c>
      <c r="E55" s="90">
        <v>0</v>
      </c>
      <c r="F55" s="91">
        <v>0</v>
      </c>
      <c r="G55" s="91">
        <v>0</v>
      </c>
      <c r="H55" s="91">
        <v>0</v>
      </c>
      <c r="I55" s="91">
        <v>0</v>
      </c>
    </row>
    <row r="56" spans="1:9" x14ac:dyDescent="0.2">
      <c r="A56" s="10"/>
      <c r="B56" s="10">
        <v>34</v>
      </c>
      <c r="C56" s="10"/>
      <c r="D56" s="10" t="s">
        <v>89</v>
      </c>
      <c r="E56" s="57">
        <f>SUM(E57)</f>
        <v>2075</v>
      </c>
      <c r="F56" s="87">
        <f>SUM(F57)</f>
        <v>1858</v>
      </c>
      <c r="G56" s="87">
        <v>1858</v>
      </c>
      <c r="H56" s="87">
        <v>1858</v>
      </c>
      <c r="I56" s="87">
        <v>1858</v>
      </c>
    </row>
    <row r="57" spans="1:9" x14ac:dyDescent="0.2">
      <c r="A57" s="10"/>
      <c r="B57" s="14"/>
      <c r="C57" s="88" t="s">
        <v>83</v>
      </c>
      <c r="D57" s="89" t="s">
        <v>84</v>
      </c>
      <c r="E57" s="90">
        <v>2075</v>
      </c>
      <c r="F57" s="91">
        <v>1858</v>
      </c>
      <c r="G57" s="91">
        <v>1858</v>
      </c>
      <c r="H57" s="91">
        <v>1858</v>
      </c>
      <c r="I57" s="91">
        <v>1858</v>
      </c>
    </row>
    <row r="58" spans="1:9" ht="28" x14ac:dyDescent="0.2">
      <c r="A58" s="10"/>
      <c r="B58" s="10">
        <v>37</v>
      </c>
      <c r="C58" s="10"/>
      <c r="D58" s="10" t="s">
        <v>90</v>
      </c>
      <c r="E58" s="57">
        <f>SUM(E59:E61)</f>
        <v>52557.64</v>
      </c>
      <c r="F58" s="87">
        <f>SUM(F59:F61)</f>
        <v>50833</v>
      </c>
      <c r="G58" s="87">
        <f>SUM(G59:G61)</f>
        <v>142500</v>
      </c>
      <c r="H58" s="87">
        <f t="shared" ref="H58:I58" si="8">SUM(H59:H61)</f>
        <v>142500</v>
      </c>
      <c r="I58" s="87">
        <f t="shared" si="8"/>
        <v>142500</v>
      </c>
    </row>
    <row r="59" spans="1:9" x14ac:dyDescent="0.2">
      <c r="A59" s="10"/>
      <c r="B59" s="14"/>
      <c r="C59" s="88" t="s">
        <v>83</v>
      </c>
      <c r="D59" s="89" t="s">
        <v>84</v>
      </c>
      <c r="E59" s="90">
        <v>44773.61</v>
      </c>
      <c r="F59" s="91">
        <v>45524</v>
      </c>
      <c r="G59" s="91">
        <v>134327</v>
      </c>
      <c r="H59" s="91">
        <v>134327</v>
      </c>
      <c r="I59" s="91">
        <v>134327</v>
      </c>
    </row>
    <row r="60" spans="1:9" x14ac:dyDescent="0.2">
      <c r="A60" s="10"/>
      <c r="B60" s="14"/>
      <c r="C60" s="88" t="s">
        <v>85</v>
      </c>
      <c r="D60" s="89" t="s">
        <v>63</v>
      </c>
      <c r="E60" s="90">
        <v>0</v>
      </c>
      <c r="F60" s="91">
        <v>0</v>
      </c>
      <c r="G60" s="91">
        <v>1000</v>
      </c>
      <c r="H60" s="91">
        <v>1000</v>
      </c>
      <c r="I60" s="91">
        <v>1000</v>
      </c>
    </row>
    <row r="61" spans="1:9" x14ac:dyDescent="0.2">
      <c r="A61" s="10"/>
      <c r="B61" s="14"/>
      <c r="C61" s="92" t="s">
        <v>73</v>
      </c>
      <c r="D61" s="89" t="s">
        <v>74</v>
      </c>
      <c r="E61" s="90">
        <v>7784.03</v>
      </c>
      <c r="F61" s="91">
        <v>5309</v>
      </c>
      <c r="G61" s="91">
        <v>7173</v>
      </c>
      <c r="H61" s="91">
        <v>7173</v>
      </c>
      <c r="I61" s="91">
        <v>7173</v>
      </c>
    </row>
    <row r="62" spans="1:9" ht="34" x14ac:dyDescent="0.2">
      <c r="A62" s="95">
        <v>4</v>
      </c>
      <c r="B62" s="95"/>
      <c r="C62" s="95"/>
      <c r="D62" s="96" t="s">
        <v>12</v>
      </c>
      <c r="E62" s="85">
        <f>SUM(E63,E68)</f>
        <v>85326.930000000008</v>
      </c>
      <c r="F62" s="86">
        <f>SUM(F63,F68)</f>
        <v>90294</v>
      </c>
      <c r="G62" s="86">
        <f>SUM(G63,G68)</f>
        <v>54187</v>
      </c>
      <c r="H62" s="86">
        <f t="shared" ref="H62:I62" si="9">SUM(H63,H68)</f>
        <v>54187</v>
      </c>
      <c r="I62" s="86">
        <f t="shared" si="9"/>
        <v>54187</v>
      </c>
    </row>
    <row r="63" spans="1:9" ht="42" x14ac:dyDescent="0.2">
      <c r="A63" s="13"/>
      <c r="B63" s="13">
        <v>42</v>
      </c>
      <c r="C63" s="13"/>
      <c r="D63" s="22" t="s">
        <v>29</v>
      </c>
      <c r="E63" s="57">
        <f>SUM(E64:E67)</f>
        <v>60796.090000000004</v>
      </c>
      <c r="F63" s="87">
        <f>SUM(F64:F67)</f>
        <v>67731</v>
      </c>
      <c r="G63" s="87">
        <f>SUM(G64:G67)</f>
        <v>54187</v>
      </c>
      <c r="H63" s="87">
        <f t="shared" ref="H63:I63" si="10">SUM(H64:H67)</f>
        <v>54187</v>
      </c>
      <c r="I63" s="87">
        <f t="shared" si="10"/>
        <v>54187</v>
      </c>
    </row>
    <row r="64" spans="1:9" x14ac:dyDescent="0.2">
      <c r="A64" s="13"/>
      <c r="B64" s="13"/>
      <c r="C64" s="88" t="s">
        <v>76</v>
      </c>
      <c r="D64" s="88" t="s">
        <v>64</v>
      </c>
      <c r="E64" s="90">
        <v>1824.61</v>
      </c>
      <c r="F64" s="91">
        <v>3584</v>
      </c>
      <c r="G64" s="91">
        <v>8304</v>
      </c>
      <c r="H64" s="91">
        <v>8304</v>
      </c>
      <c r="I64" s="91">
        <v>8304</v>
      </c>
    </row>
    <row r="65" spans="1:9" x14ac:dyDescent="0.2">
      <c r="A65" s="13"/>
      <c r="B65" s="13"/>
      <c r="C65" s="93" t="s">
        <v>78</v>
      </c>
      <c r="D65" s="88" t="s">
        <v>79</v>
      </c>
      <c r="E65" s="90">
        <v>3318</v>
      </c>
      <c r="F65" s="91">
        <v>5309</v>
      </c>
      <c r="G65" s="91">
        <v>4000</v>
      </c>
      <c r="H65" s="91">
        <v>4000</v>
      </c>
      <c r="I65" s="91">
        <v>4000</v>
      </c>
    </row>
    <row r="66" spans="1:9" x14ac:dyDescent="0.2">
      <c r="A66" s="13"/>
      <c r="B66" s="13"/>
      <c r="C66" s="88" t="s">
        <v>83</v>
      </c>
      <c r="D66" s="89" t="s">
        <v>84</v>
      </c>
      <c r="E66" s="90">
        <v>12296.82</v>
      </c>
      <c r="F66" s="91">
        <v>17694</v>
      </c>
      <c r="G66" s="91">
        <v>0</v>
      </c>
      <c r="H66" s="91">
        <v>0</v>
      </c>
      <c r="I66" s="91">
        <v>0</v>
      </c>
    </row>
    <row r="67" spans="1:9" x14ac:dyDescent="0.2">
      <c r="A67" s="13"/>
      <c r="B67" s="13"/>
      <c r="C67" s="92" t="s">
        <v>73</v>
      </c>
      <c r="D67" s="89" t="s">
        <v>74</v>
      </c>
      <c r="E67" s="90">
        <v>43356.66</v>
      </c>
      <c r="F67" s="91">
        <v>41144</v>
      </c>
      <c r="G67" s="91">
        <v>41883</v>
      </c>
      <c r="H67" s="91">
        <v>41883</v>
      </c>
      <c r="I67" s="91">
        <v>41883</v>
      </c>
    </row>
    <row r="68" spans="1:9" ht="28" x14ac:dyDescent="0.2">
      <c r="A68" s="14"/>
      <c r="B68" s="10">
        <v>45</v>
      </c>
      <c r="C68" s="10"/>
      <c r="D68" s="22" t="s">
        <v>91</v>
      </c>
      <c r="E68" s="57">
        <f>SUM(E69:E70)</f>
        <v>24530.84</v>
      </c>
      <c r="F68" s="87">
        <f>SUM(F69)</f>
        <v>22563</v>
      </c>
      <c r="G68" s="87">
        <v>0</v>
      </c>
      <c r="H68" s="87">
        <v>0</v>
      </c>
      <c r="I68" s="87">
        <v>0</v>
      </c>
    </row>
    <row r="69" spans="1:9" x14ac:dyDescent="0.2">
      <c r="A69" s="14"/>
      <c r="B69" s="14"/>
      <c r="C69" s="88" t="s">
        <v>83</v>
      </c>
      <c r="D69" s="89" t="s">
        <v>84</v>
      </c>
      <c r="E69" s="90">
        <v>22217.84</v>
      </c>
      <c r="F69" s="91">
        <v>22563</v>
      </c>
      <c r="G69" s="91">
        <v>0</v>
      </c>
      <c r="H69" s="91">
        <v>0</v>
      </c>
      <c r="I69" s="91">
        <v>0</v>
      </c>
    </row>
    <row r="70" spans="1:9" x14ac:dyDescent="0.2">
      <c r="C70" s="169" t="s">
        <v>67</v>
      </c>
      <c r="D70" s="89" t="s">
        <v>164</v>
      </c>
      <c r="E70" s="90">
        <v>2313</v>
      </c>
      <c r="F70" s="91">
        <v>22563</v>
      </c>
      <c r="G70" s="91">
        <v>0</v>
      </c>
      <c r="H70" s="91">
        <v>0</v>
      </c>
      <c r="I70" s="91">
        <v>0</v>
      </c>
    </row>
  </sheetData>
  <mergeCells count="5">
    <mergeCell ref="A35:I35"/>
    <mergeCell ref="A1:I1"/>
    <mergeCell ref="A3:I3"/>
    <mergeCell ref="A5:I5"/>
    <mergeCell ref="A7:I7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3"/>
  <sheetViews>
    <sheetView workbookViewId="0">
      <selection activeCell="D10" sqref="D10:F12"/>
    </sheetView>
  </sheetViews>
  <sheetFormatPr baseColWidth="10" defaultColWidth="8.83203125" defaultRowHeight="15" x14ac:dyDescent="0.2"/>
  <cols>
    <col min="1" max="1" width="37.6640625" customWidth="1"/>
    <col min="2" max="6" width="25.33203125" customWidth="1"/>
  </cols>
  <sheetData>
    <row r="1" spans="1:6" ht="42" customHeight="1" x14ac:dyDescent="0.2">
      <c r="A1" s="177" t="s">
        <v>62</v>
      </c>
      <c r="B1" s="177"/>
      <c r="C1" s="177"/>
      <c r="D1" s="177"/>
      <c r="E1" s="177"/>
      <c r="F1" s="177"/>
    </row>
    <row r="2" spans="1:6" ht="18" customHeight="1" x14ac:dyDescent="0.2">
      <c r="A2" s="4"/>
      <c r="B2" s="4"/>
      <c r="C2" s="4"/>
      <c r="D2" s="4"/>
      <c r="E2" s="4"/>
      <c r="F2" s="4"/>
    </row>
    <row r="3" spans="1:6" ht="16" x14ac:dyDescent="0.2">
      <c r="A3" s="177" t="s">
        <v>18</v>
      </c>
      <c r="B3" s="177"/>
      <c r="C3" s="177"/>
      <c r="D3" s="177"/>
      <c r="E3" s="190"/>
      <c r="F3" s="190"/>
    </row>
    <row r="4" spans="1:6" ht="18" x14ac:dyDescent="0.2">
      <c r="A4" s="4"/>
      <c r="B4" s="4"/>
      <c r="C4" s="4"/>
      <c r="D4" s="4"/>
      <c r="E4" s="5"/>
      <c r="F4" s="5"/>
    </row>
    <row r="5" spans="1:6" ht="18" customHeight="1" x14ac:dyDescent="0.2">
      <c r="A5" s="177" t="s">
        <v>4</v>
      </c>
      <c r="B5" s="178"/>
      <c r="C5" s="178"/>
      <c r="D5" s="178"/>
      <c r="E5" s="178"/>
      <c r="F5" s="178"/>
    </row>
    <row r="6" spans="1:6" ht="18" x14ac:dyDescent="0.2">
      <c r="A6" s="4"/>
      <c r="B6" s="4"/>
      <c r="C6" s="4"/>
      <c r="D6" s="4"/>
      <c r="E6" s="5"/>
      <c r="F6" s="5"/>
    </row>
    <row r="7" spans="1:6" ht="16" x14ac:dyDescent="0.2">
      <c r="A7" s="177" t="s">
        <v>13</v>
      </c>
      <c r="B7" s="195"/>
      <c r="C7" s="195"/>
      <c r="D7" s="195"/>
      <c r="E7" s="195"/>
      <c r="F7" s="195"/>
    </row>
    <row r="8" spans="1:6" ht="18" x14ac:dyDescent="0.2">
      <c r="A8" s="4"/>
      <c r="B8" s="4"/>
      <c r="C8" s="4"/>
      <c r="D8" s="4"/>
      <c r="E8" s="5"/>
      <c r="F8" s="5"/>
    </row>
    <row r="9" spans="1:6" ht="28" x14ac:dyDescent="0.2">
      <c r="A9" s="18" t="s">
        <v>50</v>
      </c>
      <c r="B9" s="17" t="s">
        <v>33</v>
      </c>
      <c r="C9" s="18" t="s">
        <v>34</v>
      </c>
      <c r="D9" s="18" t="s">
        <v>31</v>
      </c>
      <c r="E9" s="18" t="s">
        <v>25</v>
      </c>
      <c r="F9" s="18" t="s">
        <v>32</v>
      </c>
    </row>
    <row r="10" spans="1:6" ht="15.75" customHeight="1" x14ac:dyDescent="0.2">
      <c r="A10" s="10" t="s">
        <v>14</v>
      </c>
      <c r="B10" s="57">
        <v>2547417.38</v>
      </c>
      <c r="C10" s="56">
        <v>2569991</v>
      </c>
      <c r="D10" s="87">
        <v>3247455</v>
      </c>
      <c r="E10" s="87">
        <v>3247455</v>
      </c>
      <c r="F10" s="87">
        <v>3247455</v>
      </c>
    </row>
    <row r="11" spans="1:6" ht="15.75" customHeight="1" x14ac:dyDescent="0.2">
      <c r="A11" s="10" t="s">
        <v>68</v>
      </c>
      <c r="B11" s="57">
        <v>2547417.38</v>
      </c>
      <c r="C11" s="56">
        <v>2569991</v>
      </c>
      <c r="D11" s="87">
        <v>3247455</v>
      </c>
      <c r="E11" s="87">
        <v>3247455</v>
      </c>
      <c r="F11" s="87">
        <v>3247455</v>
      </c>
    </row>
    <row r="12" spans="1:6" x14ac:dyDescent="0.2">
      <c r="A12" s="55" t="s">
        <v>69</v>
      </c>
      <c r="B12" s="57">
        <v>2547417.38</v>
      </c>
      <c r="C12" s="56">
        <v>2569991</v>
      </c>
      <c r="D12" s="87">
        <v>3247455</v>
      </c>
      <c r="E12" s="87">
        <v>3247455</v>
      </c>
      <c r="F12" s="87">
        <v>3247455</v>
      </c>
    </row>
    <row r="13" spans="1:6" x14ac:dyDescent="0.2">
      <c r="A13" s="15" t="s">
        <v>70</v>
      </c>
      <c r="B13" s="8">
        <v>2547417.38</v>
      </c>
      <c r="C13" s="58">
        <v>2569991</v>
      </c>
      <c r="D13" s="9">
        <v>3247455</v>
      </c>
      <c r="E13" s="9">
        <v>3247455</v>
      </c>
      <c r="F13" s="9">
        <v>3247455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"/>
  <sheetViews>
    <sheetView workbookViewId="0">
      <selection activeCell="D18" sqref="D18"/>
    </sheetView>
  </sheetViews>
  <sheetFormatPr baseColWidth="10" defaultColWidth="8.83203125" defaultRowHeight="15" x14ac:dyDescent="0.2"/>
  <cols>
    <col min="1" max="1" width="7.5" bestFit="1" customWidth="1"/>
    <col min="2" max="2" width="8.5" bestFit="1" customWidth="1"/>
    <col min="3" max="8" width="25.33203125" customWidth="1"/>
  </cols>
  <sheetData>
    <row r="1" spans="1:8" ht="42" customHeight="1" x14ac:dyDescent="0.2">
      <c r="A1" s="177" t="s">
        <v>62</v>
      </c>
      <c r="B1" s="177"/>
      <c r="C1" s="177"/>
      <c r="D1" s="177"/>
      <c r="E1" s="177"/>
      <c r="F1" s="177"/>
      <c r="G1" s="177"/>
      <c r="H1" s="177"/>
    </row>
    <row r="2" spans="1:8" ht="18" customHeight="1" x14ac:dyDescent="0.2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">
      <c r="A3" s="177" t="s">
        <v>18</v>
      </c>
      <c r="B3" s="177"/>
      <c r="C3" s="177"/>
      <c r="D3" s="177"/>
      <c r="E3" s="177"/>
      <c r="F3" s="177"/>
      <c r="G3" s="177"/>
      <c r="H3" s="177"/>
    </row>
    <row r="4" spans="1:8" ht="18" x14ac:dyDescent="0.2">
      <c r="A4" s="4"/>
      <c r="B4" s="4"/>
      <c r="C4" s="4"/>
      <c r="D4" s="4"/>
      <c r="E4" s="4"/>
      <c r="F4" s="4"/>
      <c r="G4" s="5"/>
      <c r="H4" s="5"/>
    </row>
    <row r="5" spans="1:8" ht="18" customHeight="1" x14ac:dyDescent="0.2">
      <c r="A5" s="177" t="s">
        <v>51</v>
      </c>
      <c r="B5" s="177"/>
      <c r="C5" s="177"/>
      <c r="D5" s="177"/>
      <c r="E5" s="177"/>
      <c r="F5" s="177"/>
      <c r="G5" s="177"/>
      <c r="H5" s="177"/>
    </row>
    <row r="6" spans="1:8" ht="18" x14ac:dyDescent="0.2">
      <c r="A6" s="4"/>
      <c r="B6" s="4"/>
      <c r="C6" s="4"/>
      <c r="D6" s="4"/>
      <c r="E6" s="4"/>
      <c r="F6" s="4"/>
      <c r="G6" s="5"/>
      <c r="H6" s="5"/>
    </row>
    <row r="7" spans="1:8" ht="28" x14ac:dyDescent="0.2">
      <c r="A7" s="18" t="s">
        <v>5</v>
      </c>
      <c r="B7" s="17" t="s">
        <v>6</v>
      </c>
      <c r="C7" s="17" t="s">
        <v>30</v>
      </c>
      <c r="D7" s="17" t="s">
        <v>33</v>
      </c>
      <c r="E7" s="18" t="s">
        <v>34</v>
      </c>
      <c r="F7" s="18" t="s">
        <v>31</v>
      </c>
      <c r="G7" s="18" t="s">
        <v>25</v>
      </c>
      <c r="H7" s="18" t="s">
        <v>32</v>
      </c>
    </row>
    <row r="8" spans="1:8" ht="28" x14ac:dyDescent="0.2">
      <c r="A8" s="10">
        <v>8</v>
      </c>
      <c r="B8" s="10"/>
      <c r="C8" s="10" t="s">
        <v>15</v>
      </c>
      <c r="D8" s="104">
        <v>2313</v>
      </c>
      <c r="E8" s="34">
        <v>0</v>
      </c>
      <c r="F8" s="34">
        <v>0</v>
      </c>
      <c r="G8" s="34">
        <v>0</v>
      </c>
      <c r="H8" s="34">
        <v>0</v>
      </c>
    </row>
    <row r="9" spans="1:8" x14ac:dyDescent="0.2">
      <c r="A9" s="10"/>
      <c r="B9" s="14">
        <v>84</v>
      </c>
      <c r="C9" s="14" t="s">
        <v>21</v>
      </c>
      <c r="D9" s="105">
        <v>2313</v>
      </c>
      <c r="E9" s="54">
        <v>0</v>
      </c>
      <c r="F9" s="54">
        <v>0</v>
      </c>
      <c r="G9" s="54">
        <v>0</v>
      </c>
      <c r="H9" s="54">
        <v>0</v>
      </c>
    </row>
    <row r="10" spans="1:8" x14ac:dyDescent="0.2">
      <c r="A10" s="11"/>
      <c r="B10" s="11"/>
      <c r="C10" s="16" t="s">
        <v>66</v>
      </c>
      <c r="D10" s="106">
        <v>2313</v>
      </c>
      <c r="E10" s="54">
        <v>0</v>
      </c>
      <c r="F10" s="54">
        <v>0</v>
      </c>
      <c r="G10" s="54">
        <v>0</v>
      </c>
      <c r="H10" s="54">
        <v>0</v>
      </c>
    </row>
    <row r="11" spans="1:8" ht="28" x14ac:dyDescent="0.2">
      <c r="A11" s="13">
        <v>5</v>
      </c>
      <c r="B11" s="13"/>
      <c r="C11" s="22" t="s">
        <v>16</v>
      </c>
      <c r="D11" s="51">
        <v>0</v>
      </c>
      <c r="E11" s="34">
        <v>0</v>
      </c>
      <c r="F11" s="34">
        <v>0</v>
      </c>
      <c r="G11" s="34">
        <v>0</v>
      </c>
      <c r="H11" s="34">
        <v>0</v>
      </c>
    </row>
    <row r="12" spans="1:8" ht="28" x14ac:dyDescent="0.2">
      <c r="A12" s="14"/>
      <c r="B12" s="14">
        <v>54</v>
      </c>
      <c r="C12" s="23" t="s">
        <v>22</v>
      </c>
      <c r="D12" s="107">
        <v>0</v>
      </c>
      <c r="E12" s="54">
        <v>0</v>
      </c>
      <c r="F12" s="54">
        <v>0</v>
      </c>
      <c r="G12" s="54">
        <v>0</v>
      </c>
      <c r="H12" s="54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5"/>
  <sheetViews>
    <sheetView workbookViewId="0">
      <selection activeCell="F25" sqref="F25"/>
    </sheetView>
  </sheetViews>
  <sheetFormatPr baseColWidth="10" defaultColWidth="8.83203125" defaultRowHeight="15" x14ac:dyDescent="0.2"/>
  <cols>
    <col min="1" max="1" width="8.5" customWidth="1"/>
    <col min="2" max="2" width="8.83203125" customWidth="1"/>
    <col min="3" max="3" width="8.5" customWidth="1"/>
    <col min="4" max="4" width="25.33203125" customWidth="1"/>
    <col min="5" max="5" width="21.33203125" customWidth="1"/>
    <col min="6" max="6" width="17.5" customWidth="1"/>
    <col min="8" max="8" width="9.83203125" customWidth="1"/>
    <col min="9" max="9" width="11.1640625" customWidth="1"/>
  </cols>
  <sheetData>
    <row r="1" spans="1:9" ht="42" customHeight="1" x14ac:dyDescent="0.2">
      <c r="A1" s="177" t="s">
        <v>62</v>
      </c>
      <c r="B1" s="177"/>
      <c r="C1" s="177"/>
      <c r="D1" s="177"/>
      <c r="E1" s="177"/>
      <c r="F1" s="177"/>
      <c r="G1" s="196"/>
      <c r="H1" s="196"/>
      <c r="I1" s="196"/>
    </row>
    <row r="2" spans="1:9" ht="18" customHeight="1" x14ac:dyDescent="0.2">
      <c r="A2" s="4"/>
      <c r="B2" s="4"/>
      <c r="C2" s="4"/>
      <c r="D2" s="4"/>
      <c r="E2" s="4"/>
      <c r="F2" s="4"/>
    </row>
    <row r="3" spans="1:9" ht="15.75" customHeight="1" x14ac:dyDescent="0.2">
      <c r="A3" s="177" t="s">
        <v>18</v>
      </c>
      <c r="B3" s="177"/>
      <c r="C3" s="177"/>
      <c r="D3" s="177"/>
      <c r="E3" s="177"/>
      <c r="F3" s="177"/>
      <c r="G3" s="196"/>
      <c r="H3" s="196"/>
      <c r="I3" s="196"/>
    </row>
    <row r="4" spans="1:9" ht="18" x14ac:dyDescent="0.2">
      <c r="A4" s="4"/>
      <c r="B4" s="4"/>
      <c r="C4" s="4"/>
      <c r="D4" s="4"/>
      <c r="E4" s="5"/>
      <c r="F4" s="5"/>
    </row>
    <row r="5" spans="1:9" ht="18" customHeight="1" x14ac:dyDescent="0.2">
      <c r="A5" s="177" t="s">
        <v>52</v>
      </c>
      <c r="B5" s="177"/>
      <c r="C5" s="177"/>
      <c r="D5" s="177"/>
      <c r="E5" s="177"/>
      <c r="F5" s="177"/>
      <c r="G5" s="196"/>
      <c r="H5" s="196"/>
      <c r="I5" s="196"/>
    </row>
    <row r="6" spans="1:9" ht="18" x14ac:dyDescent="0.2">
      <c r="A6" s="4"/>
      <c r="B6" s="4"/>
      <c r="C6" s="4"/>
      <c r="D6" s="4"/>
      <c r="E6" s="5"/>
      <c r="F6" s="5"/>
    </row>
    <row r="7" spans="1:9" ht="28" x14ac:dyDescent="0.2">
      <c r="A7" s="18" t="s">
        <v>5</v>
      </c>
      <c r="B7" s="17" t="s">
        <v>6</v>
      </c>
      <c r="C7" s="17" t="s">
        <v>65</v>
      </c>
      <c r="D7" s="17" t="s">
        <v>30</v>
      </c>
      <c r="E7" s="17" t="s">
        <v>33</v>
      </c>
      <c r="F7" s="18" t="s">
        <v>34</v>
      </c>
      <c r="G7" s="18" t="s">
        <v>31</v>
      </c>
      <c r="H7" s="18" t="s">
        <v>25</v>
      </c>
      <c r="I7" s="18" t="s">
        <v>32</v>
      </c>
    </row>
    <row r="8" spans="1:9" ht="28" x14ac:dyDescent="0.2">
      <c r="A8" s="10">
        <v>8</v>
      </c>
      <c r="B8" s="10"/>
      <c r="C8" s="10"/>
      <c r="D8" s="10" t="s">
        <v>15</v>
      </c>
      <c r="E8" s="104">
        <v>2313</v>
      </c>
      <c r="F8" s="34">
        <v>0</v>
      </c>
      <c r="G8" s="34">
        <v>0</v>
      </c>
      <c r="H8" s="34">
        <v>0</v>
      </c>
      <c r="I8" s="34">
        <v>0</v>
      </c>
    </row>
    <row r="9" spans="1:9" x14ac:dyDescent="0.2">
      <c r="A9" s="10"/>
      <c r="B9" s="14">
        <v>84</v>
      </c>
      <c r="C9" s="14"/>
      <c r="D9" s="14" t="s">
        <v>21</v>
      </c>
      <c r="E9" s="105">
        <v>2313</v>
      </c>
      <c r="F9" s="54">
        <v>0</v>
      </c>
      <c r="G9" s="54">
        <v>0</v>
      </c>
      <c r="H9" s="54">
        <v>0</v>
      </c>
      <c r="I9" s="54">
        <v>0</v>
      </c>
    </row>
    <row r="10" spans="1:9" x14ac:dyDescent="0.2">
      <c r="A10" s="11"/>
      <c r="B10" s="11"/>
      <c r="C10" s="53" t="s">
        <v>67</v>
      </c>
      <c r="D10" s="16" t="s">
        <v>66</v>
      </c>
      <c r="E10" s="106">
        <v>2313</v>
      </c>
      <c r="F10" s="54">
        <v>0</v>
      </c>
      <c r="G10" s="54">
        <v>0</v>
      </c>
      <c r="H10" s="54">
        <v>0</v>
      </c>
      <c r="I10" s="54">
        <v>0</v>
      </c>
    </row>
    <row r="11" spans="1:9" ht="28" x14ac:dyDescent="0.2">
      <c r="A11" s="13">
        <v>5</v>
      </c>
      <c r="B11" s="13"/>
      <c r="C11" s="13"/>
      <c r="D11" s="22" t="s">
        <v>16</v>
      </c>
      <c r="E11" s="51">
        <v>0</v>
      </c>
      <c r="F11" s="34">
        <v>0</v>
      </c>
      <c r="G11" s="34">
        <v>0</v>
      </c>
      <c r="H11" s="34">
        <v>0</v>
      </c>
      <c r="I11" s="34">
        <v>0</v>
      </c>
    </row>
    <row r="12" spans="1:9" ht="28" x14ac:dyDescent="0.2">
      <c r="A12" s="14"/>
      <c r="B12" s="14">
        <v>54</v>
      </c>
      <c r="C12" s="14"/>
      <c r="D12" s="23" t="s">
        <v>22</v>
      </c>
      <c r="E12" s="107">
        <v>0</v>
      </c>
      <c r="F12" s="54">
        <v>0</v>
      </c>
      <c r="G12" s="54">
        <v>0</v>
      </c>
      <c r="H12" s="54">
        <v>0</v>
      </c>
      <c r="I12" s="54">
        <v>0</v>
      </c>
    </row>
    <row r="13" spans="1:9" ht="28" x14ac:dyDescent="0.2">
      <c r="A13" s="10">
        <v>4</v>
      </c>
      <c r="B13" s="10"/>
      <c r="C13" s="10"/>
      <c r="D13" s="10" t="s">
        <v>12</v>
      </c>
      <c r="E13" s="104">
        <v>2313</v>
      </c>
      <c r="F13" s="34">
        <v>0</v>
      </c>
      <c r="G13" s="34">
        <v>0</v>
      </c>
      <c r="H13" s="34">
        <v>0</v>
      </c>
      <c r="I13" s="34">
        <v>0</v>
      </c>
    </row>
    <row r="14" spans="1:9" ht="28" x14ac:dyDescent="0.2">
      <c r="A14" s="10"/>
      <c r="B14" s="14">
        <v>45</v>
      </c>
      <c r="C14" s="14"/>
      <c r="D14" s="14" t="s">
        <v>91</v>
      </c>
      <c r="E14" s="105">
        <v>2313</v>
      </c>
      <c r="F14" s="54">
        <v>0</v>
      </c>
      <c r="G14" s="54">
        <v>0</v>
      </c>
      <c r="H14" s="54">
        <v>0</v>
      </c>
      <c r="I14" s="54">
        <v>0</v>
      </c>
    </row>
    <row r="15" spans="1:9" x14ac:dyDescent="0.2">
      <c r="A15" s="11"/>
      <c r="B15" s="11"/>
      <c r="C15" s="53" t="s">
        <v>67</v>
      </c>
      <c r="D15" s="16" t="s">
        <v>66</v>
      </c>
      <c r="E15" s="106">
        <v>2313</v>
      </c>
      <c r="F15" s="54">
        <v>0</v>
      </c>
      <c r="G15" s="54">
        <v>0</v>
      </c>
      <c r="H15" s="54">
        <v>0</v>
      </c>
      <c r="I15" s="54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FDAA-01DA-4DA2-8613-BB1EE2520490}">
  <dimension ref="A1:I169"/>
  <sheetViews>
    <sheetView tabSelected="1" topLeftCell="A69" workbookViewId="0">
      <selection activeCell="G95" sqref="G95"/>
    </sheetView>
  </sheetViews>
  <sheetFormatPr baseColWidth="10" defaultColWidth="8.83203125" defaultRowHeight="15" x14ac:dyDescent="0.2"/>
  <cols>
    <col min="1" max="1" width="29.1640625" customWidth="1"/>
    <col min="2" max="2" width="30" customWidth="1"/>
    <col min="3" max="7" width="25.33203125" customWidth="1"/>
  </cols>
  <sheetData>
    <row r="1" spans="1:9" ht="42" customHeight="1" x14ac:dyDescent="0.2">
      <c r="A1" s="177" t="s">
        <v>62</v>
      </c>
      <c r="B1" s="177"/>
      <c r="C1" s="177"/>
      <c r="D1" s="177"/>
      <c r="E1" s="177"/>
      <c r="F1" s="177"/>
      <c r="G1" s="177"/>
      <c r="H1" s="159"/>
      <c r="I1" s="159"/>
    </row>
    <row r="2" spans="1:9" ht="18" x14ac:dyDescent="0.2">
      <c r="A2" s="4"/>
      <c r="B2" s="4"/>
      <c r="C2" s="4"/>
      <c r="D2" s="4"/>
      <c r="E2" s="4"/>
      <c r="F2" s="5"/>
      <c r="G2" s="5"/>
    </row>
    <row r="3" spans="1:9" ht="18" customHeight="1" x14ac:dyDescent="0.3">
      <c r="A3" s="197" t="s">
        <v>17</v>
      </c>
      <c r="B3" s="198"/>
      <c r="C3" s="198"/>
      <c r="D3" s="198"/>
      <c r="E3" s="198"/>
      <c r="F3" s="198"/>
      <c r="G3" s="198"/>
    </row>
    <row r="4" spans="1:9" s="158" customFormat="1" ht="28" x14ac:dyDescent="0.2">
      <c r="A4" s="157" t="s">
        <v>19</v>
      </c>
      <c r="B4" s="157" t="s">
        <v>30</v>
      </c>
      <c r="C4" s="17" t="s">
        <v>33</v>
      </c>
      <c r="D4" s="18" t="s">
        <v>34</v>
      </c>
      <c r="E4" s="18" t="s">
        <v>31</v>
      </c>
      <c r="F4" s="18" t="s">
        <v>25</v>
      </c>
      <c r="G4" s="18" t="s">
        <v>32</v>
      </c>
    </row>
    <row r="5" spans="1:9" ht="16" x14ac:dyDescent="0.2">
      <c r="A5" s="108">
        <v>9</v>
      </c>
      <c r="B5" s="109" t="s">
        <v>92</v>
      </c>
      <c r="C5" s="110"/>
      <c r="D5" s="110"/>
      <c r="E5" s="110"/>
      <c r="F5" s="110"/>
      <c r="G5" s="110"/>
    </row>
    <row r="6" spans="1:9" ht="16" x14ac:dyDescent="0.2">
      <c r="A6" s="108">
        <v>5</v>
      </c>
      <c r="B6" s="109" t="s">
        <v>93</v>
      </c>
      <c r="C6" s="110"/>
      <c r="D6" s="110"/>
      <c r="E6" s="110"/>
      <c r="F6" s="110"/>
      <c r="G6" s="111"/>
    </row>
    <row r="7" spans="1:9" ht="16" x14ac:dyDescent="0.2">
      <c r="A7" s="108">
        <v>1</v>
      </c>
      <c r="B7" s="109" t="s">
        <v>94</v>
      </c>
      <c r="C7" s="110"/>
      <c r="D7" s="110"/>
      <c r="E7" s="110"/>
      <c r="F7" s="110"/>
      <c r="G7" s="111"/>
    </row>
    <row r="8" spans="1:9" ht="32" x14ac:dyDescent="0.2">
      <c r="A8" s="108">
        <v>101</v>
      </c>
      <c r="B8" s="109" t="s">
        <v>95</v>
      </c>
      <c r="C8" s="110"/>
      <c r="D8" s="110"/>
      <c r="E8" s="110"/>
      <c r="F8" s="110"/>
      <c r="G8" s="111"/>
    </row>
    <row r="9" spans="1:9" ht="16" x14ac:dyDescent="0.2">
      <c r="A9" s="112" t="s">
        <v>96</v>
      </c>
      <c r="B9" s="109" t="s">
        <v>84</v>
      </c>
      <c r="C9" s="110"/>
      <c r="D9" s="110"/>
      <c r="E9" s="110"/>
      <c r="F9" s="110"/>
      <c r="G9" s="111"/>
    </row>
    <row r="10" spans="1:9" ht="32" x14ac:dyDescent="0.2">
      <c r="A10" s="108" t="s">
        <v>97</v>
      </c>
      <c r="B10" s="109" t="s">
        <v>98</v>
      </c>
      <c r="C10" s="110"/>
      <c r="D10" s="110"/>
      <c r="E10" s="110"/>
      <c r="F10" s="110"/>
      <c r="G10" s="110"/>
    </row>
    <row r="11" spans="1:9" ht="14.25" customHeight="1" x14ac:dyDescent="0.2">
      <c r="A11" s="113">
        <v>3</v>
      </c>
      <c r="B11" s="114" t="s">
        <v>10</v>
      </c>
      <c r="C11" s="87">
        <f>SUM(C12:C14)</f>
        <v>301677</v>
      </c>
      <c r="D11" s="115">
        <v>319603</v>
      </c>
      <c r="E11" s="115">
        <f>SUM(E12:E14)</f>
        <v>336359</v>
      </c>
      <c r="F11" s="115">
        <f>SUM(F12:F14)</f>
        <v>336359</v>
      </c>
      <c r="G11" s="115">
        <f>SUM(G12:G14)</f>
        <v>336359</v>
      </c>
    </row>
    <row r="12" spans="1:9" ht="15" customHeight="1" x14ac:dyDescent="0.2">
      <c r="A12" s="113">
        <v>32</v>
      </c>
      <c r="B12" s="114" t="s">
        <v>20</v>
      </c>
      <c r="C12" s="87">
        <v>254828</v>
      </c>
      <c r="D12" s="115">
        <v>272221</v>
      </c>
      <c r="E12" s="115">
        <v>200174</v>
      </c>
      <c r="F12" s="115">
        <v>200174</v>
      </c>
      <c r="G12" s="115">
        <v>200174</v>
      </c>
    </row>
    <row r="13" spans="1:9" x14ac:dyDescent="0.2">
      <c r="A13" s="116">
        <v>34</v>
      </c>
      <c r="B13" s="117" t="s">
        <v>89</v>
      </c>
      <c r="C13" s="161">
        <v>2075</v>
      </c>
      <c r="D13" s="115">
        <v>1858</v>
      </c>
      <c r="E13" s="115">
        <v>1858</v>
      </c>
      <c r="F13" s="115">
        <v>1858</v>
      </c>
      <c r="G13" s="115">
        <v>1858</v>
      </c>
    </row>
    <row r="14" spans="1:9" ht="30" x14ac:dyDescent="0.2">
      <c r="A14" s="118">
        <v>37</v>
      </c>
      <c r="B14" s="119" t="s">
        <v>99</v>
      </c>
      <c r="C14" s="56">
        <v>44774</v>
      </c>
      <c r="D14" s="120">
        <v>45524</v>
      </c>
      <c r="E14" s="120">
        <v>134327</v>
      </c>
      <c r="F14" s="120">
        <v>134327</v>
      </c>
      <c r="G14" s="120">
        <v>134327</v>
      </c>
    </row>
    <row r="15" spans="1:9" ht="16" x14ac:dyDescent="0.2">
      <c r="A15" s="127" t="s">
        <v>111</v>
      </c>
      <c r="B15" s="125" t="s">
        <v>112</v>
      </c>
      <c r="C15" s="121"/>
      <c r="D15" s="126"/>
      <c r="E15" s="126"/>
      <c r="F15" s="126"/>
      <c r="G15" s="126"/>
    </row>
    <row r="16" spans="1:9" ht="30" x14ac:dyDescent="0.2">
      <c r="A16" s="118">
        <v>37</v>
      </c>
      <c r="B16" s="119" t="s">
        <v>99</v>
      </c>
      <c r="C16" s="56">
        <v>0</v>
      </c>
      <c r="D16" s="120">
        <v>0</v>
      </c>
      <c r="E16" s="120">
        <v>1000</v>
      </c>
      <c r="F16" s="120">
        <v>1000</v>
      </c>
      <c r="G16" s="120">
        <v>1000</v>
      </c>
    </row>
    <row r="17" spans="1:7" ht="16" x14ac:dyDescent="0.2">
      <c r="A17" s="108">
        <v>9</v>
      </c>
      <c r="B17" s="109" t="s">
        <v>100</v>
      </c>
      <c r="C17" s="121"/>
      <c r="D17" s="122"/>
      <c r="E17" s="122"/>
      <c r="F17" s="122"/>
      <c r="G17" s="122"/>
    </row>
    <row r="18" spans="1:7" ht="16" x14ac:dyDescent="0.2">
      <c r="A18" s="108">
        <v>5</v>
      </c>
      <c r="B18" s="109" t="s">
        <v>93</v>
      </c>
      <c r="C18" s="121"/>
      <c r="D18" s="122"/>
      <c r="E18" s="122"/>
      <c r="F18" s="122"/>
      <c r="G18" s="122"/>
    </row>
    <row r="19" spans="1:7" ht="16" x14ac:dyDescent="0.2">
      <c r="A19" s="108">
        <v>1</v>
      </c>
      <c r="B19" s="109" t="s">
        <v>94</v>
      </c>
      <c r="C19" s="121"/>
      <c r="D19" s="122"/>
      <c r="E19" s="122"/>
      <c r="F19" s="122"/>
      <c r="G19" s="122"/>
    </row>
    <row r="20" spans="1:7" ht="16" x14ac:dyDescent="0.2">
      <c r="A20" s="112" t="s">
        <v>96</v>
      </c>
      <c r="B20" s="109" t="s">
        <v>84</v>
      </c>
      <c r="C20" s="121"/>
      <c r="D20" s="122"/>
      <c r="E20" s="122"/>
      <c r="F20" s="122"/>
      <c r="G20" s="122"/>
    </row>
    <row r="21" spans="1:7" ht="32" x14ac:dyDescent="0.2">
      <c r="A21" s="108" t="s">
        <v>101</v>
      </c>
      <c r="B21" s="109" t="s">
        <v>102</v>
      </c>
      <c r="C21" s="121"/>
      <c r="D21" s="122"/>
      <c r="E21" s="122"/>
      <c r="F21" s="122"/>
      <c r="G21" s="122"/>
    </row>
    <row r="22" spans="1:7" ht="30" x14ac:dyDescent="0.2">
      <c r="A22" s="116">
        <v>4</v>
      </c>
      <c r="B22" s="117" t="s">
        <v>103</v>
      </c>
      <c r="C22" s="56">
        <f>SUM(C23,C27)</f>
        <v>34515</v>
      </c>
      <c r="D22" s="120">
        <v>40257</v>
      </c>
      <c r="E22" s="120">
        <v>0</v>
      </c>
      <c r="F22" s="120">
        <v>0</v>
      </c>
      <c r="G22" s="120">
        <v>0</v>
      </c>
    </row>
    <row r="23" spans="1:7" ht="30" x14ac:dyDescent="0.2">
      <c r="A23" s="118">
        <v>42</v>
      </c>
      <c r="B23" s="119" t="s">
        <v>29</v>
      </c>
      <c r="C23" s="56">
        <v>12297</v>
      </c>
      <c r="D23" s="120">
        <v>17694</v>
      </c>
      <c r="E23" s="120">
        <v>0</v>
      </c>
      <c r="F23" s="120">
        <v>0</v>
      </c>
      <c r="G23" s="120">
        <v>0</v>
      </c>
    </row>
    <row r="24" spans="1:7" ht="16" x14ac:dyDescent="0.2">
      <c r="A24" s="108">
        <v>1</v>
      </c>
      <c r="B24" s="109" t="s">
        <v>94</v>
      </c>
      <c r="C24" s="121"/>
      <c r="D24" s="123"/>
      <c r="E24" s="123"/>
      <c r="F24" s="123"/>
      <c r="G24" s="123"/>
    </row>
    <row r="25" spans="1:7" ht="16" x14ac:dyDescent="0.2">
      <c r="A25" s="112" t="s">
        <v>96</v>
      </c>
      <c r="B25" s="109" t="s">
        <v>84</v>
      </c>
      <c r="C25" s="121"/>
      <c r="D25" s="123"/>
      <c r="E25" s="123"/>
      <c r="F25" s="123"/>
      <c r="G25" s="123"/>
    </row>
    <row r="26" spans="1:7" ht="32" x14ac:dyDescent="0.2">
      <c r="A26" s="108" t="s">
        <v>104</v>
      </c>
      <c r="B26" s="109" t="s">
        <v>105</v>
      </c>
      <c r="C26" s="121"/>
      <c r="D26" s="123"/>
      <c r="E26" s="123"/>
      <c r="F26" s="123"/>
      <c r="G26" s="123"/>
    </row>
    <row r="27" spans="1:7" ht="30" x14ac:dyDescent="0.2">
      <c r="A27" s="118">
        <v>45</v>
      </c>
      <c r="B27" s="119" t="s">
        <v>106</v>
      </c>
      <c r="C27" s="56">
        <v>22218</v>
      </c>
      <c r="D27" s="120">
        <v>22563</v>
      </c>
      <c r="E27" s="120">
        <v>0</v>
      </c>
      <c r="F27" s="120">
        <v>0</v>
      </c>
      <c r="G27" s="120">
        <v>0</v>
      </c>
    </row>
    <row r="28" spans="1:7" ht="16" x14ac:dyDescent="0.2">
      <c r="A28" s="124">
        <v>9</v>
      </c>
      <c r="B28" s="125" t="s">
        <v>100</v>
      </c>
      <c r="C28" s="121"/>
      <c r="D28" s="126"/>
      <c r="E28" s="126"/>
      <c r="F28" s="126"/>
      <c r="G28" s="126"/>
    </row>
    <row r="29" spans="1:7" ht="16" x14ac:dyDescent="0.2">
      <c r="A29" s="124">
        <v>5</v>
      </c>
      <c r="B29" s="125" t="s">
        <v>93</v>
      </c>
      <c r="C29" s="121"/>
      <c r="D29" s="126"/>
      <c r="E29" s="126"/>
      <c r="F29" s="126"/>
      <c r="G29" s="126"/>
    </row>
    <row r="30" spans="1:7" ht="16" x14ac:dyDescent="0.2">
      <c r="A30" s="124">
        <v>1</v>
      </c>
      <c r="B30" s="125" t="s">
        <v>94</v>
      </c>
      <c r="C30" s="121"/>
      <c r="D30" s="126"/>
      <c r="E30" s="126"/>
      <c r="F30" s="126"/>
      <c r="G30" s="126"/>
    </row>
    <row r="31" spans="1:7" ht="31" x14ac:dyDescent="0.2">
      <c r="A31" s="124">
        <v>102</v>
      </c>
      <c r="B31" s="125" t="s">
        <v>107</v>
      </c>
      <c r="C31" s="121"/>
      <c r="D31" s="126"/>
      <c r="E31" s="126"/>
      <c r="F31" s="126"/>
      <c r="G31" s="126"/>
    </row>
    <row r="32" spans="1:7" ht="16" x14ac:dyDescent="0.2">
      <c r="A32" s="127" t="s">
        <v>108</v>
      </c>
      <c r="B32" s="125" t="s">
        <v>109</v>
      </c>
      <c r="C32" s="121"/>
      <c r="D32" s="126"/>
      <c r="E32" s="126"/>
      <c r="F32" s="126"/>
      <c r="G32" s="126"/>
    </row>
    <row r="33" spans="1:7" ht="16" x14ac:dyDescent="0.2">
      <c r="A33" s="124" t="s">
        <v>97</v>
      </c>
      <c r="B33" s="125" t="s">
        <v>110</v>
      </c>
      <c r="C33" s="121"/>
      <c r="D33" s="126"/>
      <c r="E33" s="126"/>
      <c r="F33" s="126"/>
      <c r="G33" s="126"/>
    </row>
    <row r="34" spans="1:7" x14ac:dyDescent="0.2">
      <c r="A34" s="118">
        <v>32</v>
      </c>
      <c r="B34" s="128" t="s">
        <v>20</v>
      </c>
      <c r="C34" s="56">
        <v>6438</v>
      </c>
      <c r="D34" s="120">
        <v>3584</v>
      </c>
      <c r="E34" s="120">
        <v>5450</v>
      </c>
      <c r="F34" s="120">
        <v>5450</v>
      </c>
      <c r="G34" s="120">
        <v>5450</v>
      </c>
    </row>
    <row r="35" spans="1:7" ht="30" x14ac:dyDescent="0.2">
      <c r="A35" s="118">
        <v>42</v>
      </c>
      <c r="B35" s="119" t="s">
        <v>29</v>
      </c>
      <c r="C35" s="56">
        <v>3318</v>
      </c>
      <c r="D35" s="120">
        <v>5309</v>
      </c>
      <c r="E35" s="120">
        <v>4000</v>
      </c>
      <c r="F35" s="120">
        <v>4000</v>
      </c>
      <c r="G35" s="120">
        <v>4000</v>
      </c>
    </row>
    <row r="36" spans="1:7" ht="16" x14ac:dyDescent="0.2">
      <c r="A36" s="124">
        <v>9</v>
      </c>
      <c r="B36" s="125" t="s">
        <v>100</v>
      </c>
      <c r="C36" s="121"/>
      <c r="D36" s="126"/>
      <c r="E36" s="126"/>
      <c r="F36" s="126"/>
      <c r="G36" s="126"/>
    </row>
    <row r="37" spans="1:7" ht="16" x14ac:dyDescent="0.2">
      <c r="A37" s="124">
        <v>5</v>
      </c>
      <c r="B37" s="125" t="s">
        <v>93</v>
      </c>
      <c r="C37" s="121"/>
      <c r="D37" s="126"/>
      <c r="E37" s="126"/>
      <c r="F37" s="126"/>
      <c r="G37" s="126"/>
    </row>
    <row r="38" spans="1:7" ht="16" x14ac:dyDescent="0.2">
      <c r="A38" s="124">
        <v>1</v>
      </c>
      <c r="B38" s="125" t="s">
        <v>94</v>
      </c>
      <c r="C38" s="121"/>
      <c r="D38" s="126"/>
      <c r="E38" s="126"/>
      <c r="F38" s="126"/>
      <c r="G38" s="126"/>
    </row>
    <row r="39" spans="1:7" ht="16" x14ac:dyDescent="0.2">
      <c r="A39" s="127" t="s">
        <v>111</v>
      </c>
      <c r="B39" s="125" t="s">
        <v>112</v>
      </c>
      <c r="C39" s="121"/>
      <c r="D39" s="126"/>
      <c r="E39" s="126"/>
      <c r="F39" s="126"/>
      <c r="G39" s="126"/>
    </row>
    <row r="40" spans="1:7" ht="16" x14ac:dyDescent="0.2">
      <c r="A40" s="124" t="s">
        <v>113</v>
      </c>
      <c r="B40" s="125" t="s">
        <v>114</v>
      </c>
      <c r="C40" s="121"/>
      <c r="D40" s="126"/>
      <c r="E40" s="126"/>
      <c r="F40" s="126"/>
      <c r="G40" s="126"/>
    </row>
    <row r="41" spans="1:7" ht="16" x14ac:dyDescent="0.2">
      <c r="A41" s="129">
        <v>3</v>
      </c>
      <c r="B41" s="130" t="s">
        <v>10</v>
      </c>
      <c r="C41" s="56">
        <f>SUM(C42:C43)</f>
        <v>48517</v>
      </c>
      <c r="D41" s="120">
        <v>48311</v>
      </c>
      <c r="E41" s="120">
        <f>SUM(E42:E43)</f>
        <v>46794</v>
      </c>
      <c r="F41" s="120">
        <f t="shared" ref="F41:G41" si="0">SUM(F42:F43)</f>
        <v>46794</v>
      </c>
      <c r="G41" s="120">
        <f t="shared" si="0"/>
        <v>46794</v>
      </c>
    </row>
    <row r="42" spans="1:7" ht="16" x14ac:dyDescent="0.2">
      <c r="A42" s="129">
        <v>31</v>
      </c>
      <c r="B42" s="130" t="s">
        <v>11</v>
      </c>
      <c r="C42" s="56">
        <v>48362</v>
      </c>
      <c r="D42" s="120">
        <v>48045</v>
      </c>
      <c r="E42" s="120">
        <v>46544</v>
      </c>
      <c r="F42" s="120">
        <v>46544</v>
      </c>
      <c r="G42" s="120">
        <v>46544</v>
      </c>
    </row>
    <row r="43" spans="1:7" ht="16" x14ac:dyDescent="0.2">
      <c r="A43" s="129">
        <v>32</v>
      </c>
      <c r="B43" s="130" t="s">
        <v>20</v>
      </c>
      <c r="C43" s="131">
        <v>155</v>
      </c>
      <c r="D43" s="120">
        <v>265</v>
      </c>
      <c r="E43" s="120">
        <v>250</v>
      </c>
      <c r="F43" s="120">
        <v>250</v>
      </c>
      <c r="G43" s="120">
        <v>250</v>
      </c>
    </row>
    <row r="44" spans="1:7" ht="16" x14ac:dyDescent="0.2">
      <c r="A44" s="112" t="s">
        <v>108</v>
      </c>
      <c r="B44" s="109" t="s">
        <v>109</v>
      </c>
      <c r="C44" s="121"/>
      <c r="D44" s="122"/>
      <c r="E44" s="122"/>
      <c r="F44" s="122"/>
      <c r="G44" s="122"/>
    </row>
    <row r="45" spans="1:7" ht="16" x14ac:dyDescent="0.2">
      <c r="A45" s="108" t="s">
        <v>113</v>
      </c>
      <c r="B45" s="109" t="s">
        <v>114</v>
      </c>
      <c r="C45" s="121"/>
      <c r="D45" s="122"/>
      <c r="E45" s="122"/>
      <c r="F45" s="122"/>
      <c r="G45" s="122"/>
    </row>
    <row r="46" spans="1:7" ht="16" x14ac:dyDescent="0.2">
      <c r="A46" s="132">
        <v>32</v>
      </c>
      <c r="B46" s="133" t="s">
        <v>20</v>
      </c>
      <c r="C46" s="56">
        <v>19293</v>
      </c>
      <c r="D46" s="120">
        <v>25974</v>
      </c>
      <c r="E46" s="120">
        <v>12946</v>
      </c>
      <c r="F46" s="120">
        <v>12946</v>
      </c>
      <c r="G46" s="120">
        <v>12946</v>
      </c>
    </row>
    <row r="47" spans="1:7" ht="16" x14ac:dyDescent="0.2">
      <c r="A47" s="108">
        <v>9</v>
      </c>
      <c r="B47" s="109" t="s">
        <v>100</v>
      </c>
      <c r="C47" s="121"/>
      <c r="D47" s="122"/>
      <c r="E47" s="122"/>
      <c r="F47" s="122"/>
      <c r="G47" s="122"/>
    </row>
    <row r="48" spans="1:7" ht="16" x14ac:dyDescent="0.2">
      <c r="A48" s="108">
        <v>5</v>
      </c>
      <c r="B48" s="109" t="s">
        <v>93</v>
      </c>
      <c r="C48" s="121"/>
      <c r="D48" s="122"/>
      <c r="E48" s="122"/>
      <c r="F48" s="122"/>
      <c r="G48" s="122"/>
    </row>
    <row r="49" spans="1:7" ht="16" x14ac:dyDescent="0.2">
      <c r="A49" s="108">
        <v>1</v>
      </c>
      <c r="B49" s="109" t="s">
        <v>94</v>
      </c>
      <c r="C49" s="121"/>
      <c r="D49" s="122"/>
      <c r="E49" s="122"/>
      <c r="F49" s="122"/>
      <c r="G49" s="122"/>
    </row>
    <row r="50" spans="1:7" ht="16" x14ac:dyDescent="0.2">
      <c r="A50" s="112" t="s">
        <v>108</v>
      </c>
      <c r="B50" s="109" t="s">
        <v>109</v>
      </c>
      <c r="C50" s="121"/>
      <c r="D50" s="122"/>
      <c r="E50" s="122"/>
      <c r="F50" s="122"/>
      <c r="G50" s="122"/>
    </row>
    <row r="51" spans="1:7" ht="16" x14ac:dyDescent="0.2">
      <c r="A51" s="108" t="s">
        <v>115</v>
      </c>
      <c r="B51" s="109" t="s">
        <v>116</v>
      </c>
      <c r="C51" s="121"/>
      <c r="D51" s="122"/>
      <c r="E51" s="122"/>
      <c r="F51" s="122"/>
      <c r="G51" s="122"/>
    </row>
    <row r="52" spans="1:7" ht="16" x14ac:dyDescent="0.2">
      <c r="A52" s="129">
        <v>32</v>
      </c>
      <c r="B52" s="130" t="s">
        <v>20</v>
      </c>
      <c r="C52" s="56">
        <v>28234</v>
      </c>
      <c r="D52" s="120">
        <v>38490</v>
      </c>
      <c r="E52" s="120">
        <v>0</v>
      </c>
      <c r="F52" s="120">
        <v>0</v>
      </c>
      <c r="G52" s="120">
        <v>0</v>
      </c>
    </row>
    <row r="53" spans="1:7" ht="31" x14ac:dyDescent="0.2">
      <c r="A53" s="129">
        <v>42</v>
      </c>
      <c r="B53" s="130" t="s">
        <v>29</v>
      </c>
      <c r="C53" s="56">
        <v>0</v>
      </c>
      <c r="D53" s="120"/>
      <c r="E53" s="120">
        <v>0</v>
      </c>
      <c r="F53" s="120">
        <v>0</v>
      </c>
      <c r="G53" s="120">
        <v>0</v>
      </c>
    </row>
    <row r="54" spans="1:7" ht="16" x14ac:dyDescent="0.2">
      <c r="A54" s="148" t="s">
        <v>140</v>
      </c>
      <c r="B54" s="146" t="s">
        <v>74</v>
      </c>
      <c r="C54" s="121"/>
      <c r="D54" s="149"/>
      <c r="E54" s="149"/>
      <c r="F54" s="149"/>
      <c r="G54" s="149"/>
    </row>
    <row r="55" spans="1:7" ht="16" x14ac:dyDescent="0.2">
      <c r="A55" s="108" t="s">
        <v>115</v>
      </c>
      <c r="B55" s="109" t="s">
        <v>116</v>
      </c>
      <c r="C55" s="121"/>
      <c r="D55" s="122"/>
      <c r="E55" s="122"/>
      <c r="F55" s="122"/>
      <c r="G55" s="122"/>
    </row>
    <row r="56" spans="1:7" ht="16" x14ac:dyDescent="0.2">
      <c r="A56" s="129">
        <v>32</v>
      </c>
      <c r="B56" s="130" t="s">
        <v>167</v>
      </c>
      <c r="C56" s="56">
        <v>0</v>
      </c>
      <c r="D56" s="120">
        <v>0</v>
      </c>
      <c r="E56" s="120">
        <v>169907</v>
      </c>
      <c r="F56" s="120">
        <v>169907</v>
      </c>
      <c r="G56" s="120">
        <v>169907</v>
      </c>
    </row>
    <row r="57" spans="1:7" ht="16" x14ac:dyDescent="0.2">
      <c r="A57" s="108">
        <v>9</v>
      </c>
      <c r="B57" s="109" t="s">
        <v>100</v>
      </c>
      <c r="C57" s="121"/>
      <c r="D57" s="122"/>
      <c r="E57" s="122"/>
      <c r="F57" s="122"/>
      <c r="G57" s="122"/>
    </row>
    <row r="58" spans="1:7" ht="16" x14ac:dyDescent="0.2">
      <c r="A58" s="108">
        <v>5</v>
      </c>
      <c r="B58" s="109" t="s">
        <v>93</v>
      </c>
      <c r="C58" s="121"/>
      <c r="D58" s="122"/>
      <c r="E58" s="122"/>
      <c r="F58" s="122"/>
      <c r="G58" s="122"/>
    </row>
    <row r="59" spans="1:7" ht="16" x14ac:dyDescent="0.2">
      <c r="A59" s="108">
        <v>1</v>
      </c>
      <c r="B59" s="109" t="s">
        <v>94</v>
      </c>
      <c r="C59" s="121"/>
      <c r="D59" s="122"/>
      <c r="E59" s="122"/>
      <c r="F59" s="122"/>
      <c r="G59" s="122"/>
    </row>
    <row r="60" spans="1:7" ht="16" x14ac:dyDescent="0.2">
      <c r="A60" s="112" t="s">
        <v>117</v>
      </c>
      <c r="B60" s="109" t="s">
        <v>118</v>
      </c>
      <c r="C60" s="121"/>
      <c r="D60" s="122"/>
      <c r="E60" s="122"/>
      <c r="F60" s="122"/>
      <c r="G60" s="122"/>
    </row>
    <row r="61" spans="1:7" ht="16" x14ac:dyDescent="0.2">
      <c r="A61" s="108" t="s">
        <v>119</v>
      </c>
      <c r="B61" s="109" t="s">
        <v>120</v>
      </c>
      <c r="C61" s="121"/>
      <c r="D61" s="122"/>
      <c r="E61" s="122"/>
      <c r="F61" s="122"/>
      <c r="G61" s="122"/>
    </row>
    <row r="62" spans="1:7" ht="16" x14ac:dyDescent="0.2">
      <c r="A62" s="129">
        <v>32</v>
      </c>
      <c r="B62" s="130" t="s">
        <v>20</v>
      </c>
      <c r="C62" s="56">
        <v>18669</v>
      </c>
      <c r="D62" s="120">
        <v>20709</v>
      </c>
      <c r="E62" s="120">
        <v>0</v>
      </c>
      <c r="F62" s="120">
        <v>0</v>
      </c>
      <c r="G62" s="120">
        <v>0</v>
      </c>
    </row>
    <row r="63" spans="1:7" ht="16" x14ac:dyDescent="0.2">
      <c r="A63" s="112" t="s">
        <v>111</v>
      </c>
      <c r="B63" s="109" t="s">
        <v>112</v>
      </c>
      <c r="C63" s="121"/>
      <c r="D63" s="122"/>
      <c r="E63" s="122"/>
      <c r="F63" s="122"/>
      <c r="G63" s="122"/>
    </row>
    <row r="64" spans="1:7" ht="16" x14ac:dyDescent="0.2">
      <c r="A64" s="108" t="s">
        <v>119</v>
      </c>
      <c r="B64" s="109" t="s">
        <v>120</v>
      </c>
      <c r="C64" s="121"/>
      <c r="D64" s="122"/>
      <c r="E64" s="122"/>
      <c r="F64" s="122"/>
      <c r="G64" s="122"/>
    </row>
    <row r="65" spans="1:7" ht="16" x14ac:dyDescent="0.2">
      <c r="A65" s="129">
        <v>32</v>
      </c>
      <c r="B65" s="130" t="s">
        <v>20</v>
      </c>
      <c r="C65" s="56">
        <v>2572</v>
      </c>
      <c r="D65" s="120">
        <v>0</v>
      </c>
      <c r="E65" s="120">
        <v>0</v>
      </c>
      <c r="F65" s="120">
        <v>0</v>
      </c>
      <c r="G65" s="120">
        <v>0</v>
      </c>
    </row>
    <row r="66" spans="1:7" ht="16" x14ac:dyDescent="0.2">
      <c r="A66" s="108">
        <v>9</v>
      </c>
      <c r="B66" s="109" t="s">
        <v>100</v>
      </c>
      <c r="C66" s="121"/>
      <c r="D66" s="122"/>
      <c r="E66" s="122"/>
      <c r="F66" s="122"/>
      <c r="G66" s="122"/>
    </row>
    <row r="67" spans="1:7" ht="16" x14ac:dyDescent="0.2">
      <c r="A67" s="108">
        <v>5</v>
      </c>
      <c r="B67" s="109" t="s">
        <v>93</v>
      </c>
      <c r="C67" s="121"/>
      <c r="D67" s="122"/>
      <c r="E67" s="122"/>
      <c r="F67" s="122"/>
      <c r="G67" s="122"/>
    </row>
    <row r="68" spans="1:7" ht="16" x14ac:dyDescent="0.2">
      <c r="A68" s="108">
        <v>1</v>
      </c>
      <c r="B68" s="109" t="s">
        <v>94</v>
      </c>
      <c r="C68" s="121"/>
      <c r="D68" s="122"/>
      <c r="E68" s="122"/>
      <c r="F68" s="122"/>
      <c r="G68" s="122"/>
    </row>
    <row r="69" spans="1:7" ht="16" x14ac:dyDescent="0.2">
      <c r="A69" s="112" t="s">
        <v>117</v>
      </c>
      <c r="B69" s="109" t="s">
        <v>121</v>
      </c>
      <c r="C69" s="121"/>
      <c r="D69" s="122"/>
      <c r="E69" s="122"/>
      <c r="F69" s="122"/>
      <c r="G69" s="122"/>
    </row>
    <row r="70" spans="1:7" ht="16" x14ac:dyDescent="0.2">
      <c r="A70" s="108" t="s">
        <v>122</v>
      </c>
      <c r="B70" s="109" t="s">
        <v>123</v>
      </c>
      <c r="C70" s="121"/>
      <c r="D70" s="122"/>
      <c r="E70" s="122"/>
      <c r="F70" s="122"/>
      <c r="G70" s="122"/>
    </row>
    <row r="71" spans="1:7" ht="16" x14ac:dyDescent="0.2">
      <c r="A71" s="129">
        <v>32</v>
      </c>
      <c r="B71" s="130" t="s">
        <v>20</v>
      </c>
      <c r="C71" s="56">
        <v>6040</v>
      </c>
      <c r="D71" s="134">
        <v>3053</v>
      </c>
      <c r="E71" s="134">
        <v>0</v>
      </c>
      <c r="F71" s="134">
        <v>0</v>
      </c>
      <c r="G71" s="134">
        <v>0</v>
      </c>
    </row>
    <row r="72" spans="1:7" ht="16" x14ac:dyDescent="0.2">
      <c r="A72" s="108">
        <v>9</v>
      </c>
      <c r="B72" s="109" t="s">
        <v>100</v>
      </c>
      <c r="C72" s="121"/>
      <c r="D72" s="122"/>
      <c r="E72" s="122"/>
      <c r="F72" s="122"/>
      <c r="G72" s="122"/>
    </row>
    <row r="73" spans="1:7" ht="16" x14ac:dyDescent="0.2">
      <c r="A73" s="108">
        <v>5</v>
      </c>
      <c r="B73" s="109" t="s">
        <v>93</v>
      </c>
      <c r="C73" s="121"/>
      <c r="D73" s="122"/>
      <c r="E73" s="122"/>
      <c r="F73" s="122"/>
      <c r="G73" s="122"/>
    </row>
    <row r="74" spans="1:7" ht="16" x14ac:dyDescent="0.2">
      <c r="A74" s="108">
        <v>1</v>
      </c>
      <c r="B74" s="109" t="s">
        <v>94</v>
      </c>
      <c r="C74" s="121"/>
      <c r="D74" s="122"/>
      <c r="E74" s="122"/>
      <c r="F74" s="122"/>
      <c r="G74" s="122"/>
    </row>
    <row r="75" spans="1:7" ht="16" x14ac:dyDescent="0.2">
      <c r="A75" s="112" t="s">
        <v>117</v>
      </c>
      <c r="B75" s="109" t="s">
        <v>118</v>
      </c>
      <c r="C75" s="121"/>
      <c r="D75" s="122"/>
      <c r="E75" s="122"/>
      <c r="F75" s="122"/>
      <c r="G75" s="122"/>
    </row>
    <row r="76" spans="1:7" ht="16" x14ac:dyDescent="0.2">
      <c r="A76" s="108" t="s">
        <v>125</v>
      </c>
      <c r="B76" s="109" t="s">
        <v>126</v>
      </c>
      <c r="C76" s="121"/>
      <c r="D76" s="122"/>
      <c r="E76" s="122"/>
      <c r="F76" s="122"/>
      <c r="G76" s="122"/>
    </row>
    <row r="77" spans="1:7" ht="16" x14ac:dyDescent="0.2">
      <c r="A77" s="129">
        <v>3</v>
      </c>
      <c r="B77" s="130" t="s">
        <v>10</v>
      </c>
      <c r="C77" s="56">
        <f>SUM(C78:C79)</f>
        <v>61069</v>
      </c>
      <c r="D77" s="120">
        <f>SUM(D78:D79)</f>
        <v>48237</v>
      </c>
      <c r="E77" s="120">
        <f>SUM(E78:E79)</f>
        <v>86782</v>
      </c>
      <c r="F77" s="120">
        <f t="shared" ref="F77:G77" si="1">SUM(F78:F79)</f>
        <v>86782</v>
      </c>
      <c r="G77" s="120">
        <f t="shared" si="1"/>
        <v>86782</v>
      </c>
    </row>
    <row r="78" spans="1:7" ht="16" x14ac:dyDescent="0.2">
      <c r="A78" s="129">
        <v>31</v>
      </c>
      <c r="B78" s="130" t="s">
        <v>11</v>
      </c>
      <c r="C78" s="56">
        <v>54978</v>
      </c>
      <c r="D78" s="120">
        <v>46385</v>
      </c>
      <c r="E78" s="120">
        <v>79306</v>
      </c>
      <c r="F78" s="120">
        <v>79306</v>
      </c>
      <c r="G78" s="120">
        <v>79306</v>
      </c>
    </row>
    <row r="79" spans="1:7" x14ac:dyDescent="0.2">
      <c r="A79" s="118">
        <v>32</v>
      </c>
      <c r="B79" s="128" t="s">
        <v>20</v>
      </c>
      <c r="C79" s="56">
        <v>6091</v>
      </c>
      <c r="D79" s="120">
        <v>1852</v>
      </c>
      <c r="E79" s="120">
        <v>7476</v>
      </c>
      <c r="F79" s="120">
        <v>7476</v>
      </c>
      <c r="G79" s="120">
        <v>7476</v>
      </c>
    </row>
    <row r="80" spans="1:7" ht="16" x14ac:dyDescent="0.2">
      <c r="A80" s="135" t="s">
        <v>85</v>
      </c>
      <c r="B80" s="109" t="s">
        <v>124</v>
      </c>
      <c r="C80" s="136"/>
      <c r="D80" s="122"/>
      <c r="E80" s="122"/>
      <c r="F80" s="122"/>
      <c r="G80" s="122"/>
    </row>
    <row r="81" spans="1:7" ht="16" x14ac:dyDescent="0.2">
      <c r="A81" s="129">
        <v>3</v>
      </c>
      <c r="B81" s="130" t="s">
        <v>10</v>
      </c>
      <c r="C81" s="56">
        <f>SUM(C82:C83)</f>
        <v>11306</v>
      </c>
      <c r="D81" s="120">
        <f>SUM(D82:D83)</f>
        <v>5360</v>
      </c>
      <c r="E81" s="120">
        <f>SUM(E82:E83)</f>
        <v>9643</v>
      </c>
      <c r="F81" s="120">
        <f t="shared" ref="F81:G81" si="2">SUM(F82:F83)</f>
        <v>9643</v>
      </c>
      <c r="G81" s="120">
        <f t="shared" si="2"/>
        <v>9643</v>
      </c>
    </row>
    <row r="82" spans="1:7" ht="16" x14ac:dyDescent="0.2">
      <c r="A82" s="129">
        <v>31</v>
      </c>
      <c r="B82" s="130" t="s">
        <v>11</v>
      </c>
      <c r="C82" s="56">
        <v>10175</v>
      </c>
      <c r="D82" s="120">
        <v>5154</v>
      </c>
      <c r="E82" s="120">
        <v>8812</v>
      </c>
      <c r="F82" s="120">
        <v>8812</v>
      </c>
      <c r="G82" s="120">
        <v>8812</v>
      </c>
    </row>
    <row r="83" spans="1:7" x14ac:dyDescent="0.2">
      <c r="A83" s="118">
        <v>32</v>
      </c>
      <c r="B83" s="128" t="s">
        <v>20</v>
      </c>
      <c r="C83" s="56">
        <v>1131</v>
      </c>
      <c r="D83" s="120">
        <v>206</v>
      </c>
      <c r="E83" s="120">
        <v>831</v>
      </c>
      <c r="F83" s="120">
        <v>831</v>
      </c>
      <c r="G83" s="120">
        <v>831</v>
      </c>
    </row>
    <row r="84" spans="1:7" ht="16" x14ac:dyDescent="0.2">
      <c r="A84" s="108">
        <v>9</v>
      </c>
      <c r="B84" s="109" t="s">
        <v>100</v>
      </c>
      <c r="C84" s="121"/>
      <c r="D84" s="122"/>
      <c r="E84" s="122"/>
      <c r="F84" s="122"/>
      <c r="G84" s="122"/>
    </row>
    <row r="85" spans="1:7" ht="16" x14ac:dyDescent="0.2">
      <c r="A85" s="108">
        <v>5</v>
      </c>
      <c r="B85" s="109" t="s">
        <v>93</v>
      </c>
      <c r="C85" s="121"/>
      <c r="D85" s="122"/>
      <c r="E85" s="122"/>
      <c r="F85" s="122"/>
      <c r="G85" s="122"/>
    </row>
    <row r="86" spans="1:7" ht="16" x14ac:dyDescent="0.2">
      <c r="A86" s="108">
        <v>1</v>
      </c>
      <c r="B86" s="109" t="s">
        <v>94</v>
      </c>
      <c r="C86" s="121"/>
      <c r="D86" s="122"/>
      <c r="E86" s="122"/>
      <c r="F86" s="122"/>
      <c r="G86" s="122"/>
    </row>
    <row r="87" spans="1:7" ht="16" x14ac:dyDescent="0.2">
      <c r="A87" s="112" t="s">
        <v>127</v>
      </c>
      <c r="B87" s="109" t="s">
        <v>128</v>
      </c>
      <c r="C87" s="121"/>
      <c r="D87" s="122"/>
      <c r="E87" s="122"/>
      <c r="F87" s="122"/>
      <c r="G87" s="122"/>
    </row>
    <row r="88" spans="1:7" ht="32" x14ac:dyDescent="0.2">
      <c r="A88" s="108" t="s">
        <v>129</v>
      </c>
      <c r="B88" s="109" t="s">
        <v>130</v>
      </c>
      <c r="C88" s="121"/>
      <c r="D88" s="122"/>
      <c r="E88" s="122"/>
      <c r="F88" s="122"/>
      <c r="G88" s="122"/>
    </row>
    <row r="89" spans="1:7" x14ac:dyDescent="0.2">
      <c r="A89" s="118">
        <v>3</v>
      </c>
      <c r="B89" s="128" t="s">
        <v>10</v>
      </c>
      <c r="C89" s="56">
        <v>7750</v>
      </c>
      <c r="D89" s="120">
        <v>8229</v>
      </c>
      <c r="E89" s="120">
        <v>8229</v>
      </c>
      <c r="F89" s="120">
        <v>8229</v>
      </c>
      <c r="G89" s="120">
        <v>8229</v>
      </c>
    </row>
    <row r="90" spans="1:7" ht="16" x14ac:dyDescent="0.2">
      <c r="A90" s="132">
        <v>32</v>
      </c>
      <c r="B90" s="133" t="s">
        <v>20</v>
      </c>
      <c r="C90" s="56">
        <v>7750</v>
      </c>
      <c r="D90" s="120">
        <v>8229</v>
      </c>
      <c r="E90" s="120">
        <v>8229</v>
      </c>
      <c r="F90" s="120">
        <v>8229</v>
      </c>
      <c r="G90" s="120">
        <v>8229</v>
      </c>
    </row>
    <row r="91" spans="1:7" ht="16" x14ac:dyDescent="0.2">
      <c r="A91" s="132">
        <v>42</v>
      </c>
      <c r="B91" s="133" t="s">
        <v>156</v>
      </c>
      <c r="C91" s="56">
        <v>1825</v>
      </c>
      <c r="D91" s="120">
        <v>0</v>
      </c>
      <c r="E91" s="120">
        <v>0</v>
      </c>
      <c r="F91" s="120">
        <v>0</v>
      </c>
      <c r="G91" s="120">
        <v>0</v>
      </c>
    </row>
    <row r="92" spans="1:7" ht="16" x14ac:dyDescent="0.2">
      <c r="A92" s="112" t="s">
        <v>111</v>
      </c>
      <c r="B92" s="109" t="s">
        <v>112</v>
      </c>
      <c r="C92" s="121"/>
      <c r="D92" s="122"/>
      <c r="E92" s="122"/>
      <c r="F92" s="122"/>
      <c r="G92" s="122"/>
    </row>
    <row r="93" spans="1:7" ht="32" x14ac:dyDescent="0.2">
      <c r="A93" s="108" t="s">
        <v>129</v>
      </c>
      <c r="B93" s="109" t="s">
        <v>155</v>
      </c>
      <c r="C93" s="121"/>
      <c r="D93" s="122"/>
      <c r="E93" s="122"/>
      <c r="F93" s="122"/>
      <c r="G93" s="122"/>
    </row>
    <row r="94" spans="1:7" ht="16" x14ac:dyDescent="0.2">
      <c r="A94" s="132">
        <v>32</v>
      </c>
      <c r="B94" s="133" t="s">
        <v>20</v>
      </c>
      <c r="C94" s="56">
        <v>7694</v>
      </c>
      <c r="D94" s="120">
        <v>7694</v>
      </c>
      <c r="E94" s="120">
        <v>6432</v>
      </c>
      <c r="F94" s="120">
        <v>6432</v>
      </c>
      <c r="G94" s="120">
        <v>6432</v>
      </c>
    </row>
    <row r="95" spans="1:7" ht="16" x14ac:dyDescent="0.2">
      <c r="A95" s="108">
        <v>1</v>
      </c>
      <c r="B95" s="109" t="s">
        <v>94</v>
      </c>
      <c r="C95" s="121"/>
      <c r="D95" s="122"/>
      <c r="E95" s="122"/>
      <c r="F95" s="122"/>
      <c r="G95" s="122"/>
    </row>
    <row r="96" spans="1:7" ht="16" x14ac:dyDescent="0.2">
      <c r="A96" s="112" t="s">
        <v>108</v>
      </c>
      <c r="B96" s="109" t="s">
        <v>109</v>
      </c>
      <c r="C96" s="121"/>
      <c r="D96" s="122"/>
      <c r="E96" s="122"/>
      <c r="F96" s="122"/>
      <c r="G96" s="122"/>
    </row>
    <row r="97" spans="1:7" ht="32" x14ac:dyDescent="0.2">
      <c r="A97" s="108" t="s">
        <v>129</v>
      </c>
      <c r="B97" s="109" t="s">
        <v>130</v>
      </c>
      <c r="C97" s="121"/>
      <c r="D97" s="122"/>
      <c r="E97" s="122"/>
      <c r="F97" s="122"/>
      <c r="G97" s="122"/>
    </row>
    <row r="98" spans="1:7" ht="16" x14ac:dyDescent="0.2">
      <c r="A98" s="129">
        <v>32</v>
      </c>
      <c r="B98" s="130" t="s">
        <v>20</v>
      </c>
      <c r="C98" s="56">
        <v>5692</v>
      </c>
      <c r="D98" s="120">
        <v>4911</v>
      </c>
      <c r="E98" s="120">
        <v>2521</v>
      </c>
      <c r="F98" s="120">
        <v>2521</v>
      </c>
      <c r="G98" s="120">
        <v>2521</v>
      </c>
    </row>
    <row r="99" spans="1:7" ht="16" x14ac:dyDescent="0.2">
      <c r="A99" s="108">
        <v>1</v>
      </c>
      <c r="B99" s="109" t="s">
        <v>94</v>
      </c>
      <c r="C99" s="121"/>
      <c r="D99" s="122"/>
      <c r="E99" s="122"/>
      <c r="F99" s="122"/>
      <c r="G99" s="122"/>
    </row>
    <row r="100" spans="1:7" ht="16" x14ac:dyDescent="0.2">
      <c r="A100" s="112" t="s">
        <v>131</v>
      </c>
      <c r="B100" s="109" t="s">
        <v>132</v>
      </c>
      <c r="C100" s="121"/>
      <c r="D100" s="122"/>
      <c r="E100" s="122"/>
      <c r="F100" s="122"/>
      <c r="G100" s="122"/>
    </row>
    <row r="101" spans="1:7" ht="32" x14ac:dyDescent="0.2">
      <c r="A101" s="108" t="s">
        <v>129</v>
      </c>
      <c r="B101" s="109" t="s">
        <v>130</v>
      </c>
      <c r="C101" s="121"/>
      <c r="D101" s="122"/>
      <c r="E101" s="122"/>
      <c r="F101" s="122"/>
      <c r="G101" s="122"/>
    </row>
    <row r="102" spans="1:7" ht="30" x14ac:dyDescent="0.2">
      <c r="A102" s="118">
        <v>329</v>
      </c>
      <c r="B102" s="119" t="s">
        <v>133</v>
      </c>
      <c r="C102" s="131">
        <v>0</v>
      </c>
      <c r="D102" s="120">
        <v>1327</v>
      </c>
      <c r="E102" s="120">
        <v>0</v>
      </c>
      <c r="F102" s="120">
        <v>0</v>
      </c>
      <c r="G102" s="120">
        <v>0</v>
      </c>
    </row>
    <row r="103" spans="1:7" ht="16" x14ac:dyDescent="0.2">
      <c r="A103" s="108">
        <v>1</v>
      </c>
      <c r="B103" s="109" t="s">
        <v>94</v>
      </c>
      <c r="C103" s="121"/>
      <c r="D103" s="122"/>
      <c r="E103" s="122"/>
      <c r="F103" s="122"/>
      <c r="G103" s="122"/>
    </row>
    <row r="104" spans="1:7" ht="16" x14ac:dyDescent="0.2">
      <c r="A104" s="112" t="s">
        <v>134</v>
      </c>
      <c r="B104" s="109" t="s">
        <v>135</v>
      </c>
      <c r="C104" s="121"/>
      <c r="D104" s="122"/>
      <c r="E104" s="122"/>
      <c r="F104" s="122"/>
      <c r="G104" s="122"/>
    </row>
    <row r="105" spans="1:7" ht="32" x14ac:dyDescent="0.2">
      <c r="A105" s="108" t="s">
        <v>129</v>
      </c>
      <c r="B105" s="109" t="s">
        <v>130</v>
      </c>
      <c r="C105" s="121"/>
      <c r="D105" s="122"/>
      <c r="E105" s="122"/>
      <c r="F105" s="122"/>
      <c r="G105" s="122"/>
    </row>
    <row r="106" spans="1:7" x14ac:dyDescent="0.2">
      <c r="A106" s="118">
        <v>32</v>
      </c>
      <c r="B106" s="119" t="s">
        <v>20</v>
      </c>
      <c r="C106" s="131">
        <v>0</v>
      </c>
      <c r="D106" s="120">
        <v>0</v>
      </c>
      <c r="E106" s="120">
        <v>0</v>
      </c>
      <c r="F106" s="120">
        <v>0</v>
      </c>
      <c r="G106" s="120">
        <v>0</v>
      </c>
    </row>
    <row r="107" spans="1:7" ht="16" x14ac:dyDescent="0.2">
      <c r="A107" s="112" t="s">
        <v>67</v>
      </c>
      <c r="B107" s="109" t="s">
        <v>157</v>
      </c>
      <c r="C107" s="121"/>
      <c r="D107" s="122"/>
      <c r="E107" s="122"/>
      <c r="F107" s="122"/>
      <c r="G107" s="122"/>
    </row>
    <row r="108" spans="1:7" ht="32" x14ac:dyDescent="0.2">
      <c r="A108" s="108" t="s">
        <v>129</v>
      </c>
      <c r="B108" s="109" t="s">
        <v>130</v>
      </c>
      <c r="C108" s="121"/>
      <c r="D108" s="122"/>
      <c r="E108" s="122"/>
      <c r="F108" s="122"/>
      <c r="G108" s="122"/>
    </row>
    <row r="109" spans="1:7" ht="30" x14ac:dyDescent="0.2">
      <c r="A109" s="118">
        <v>45</v>
      </c>
      <c r="B109" s="119" t="s">
        <v>106</v>
      </c>
      <c r="C109" s="131">
        <v>2313</v>
      </c>
      <c r="D109" s="120">
        <v>0</v>
      </c>
      <c r="E109" s="120">
        <v>0</v>
      </c>
      <c r="F109" s="120">
        <v>0</v>
      </c>
      <c r="G109" s="120">
        <v>0</v>
      </c>
    </row>
    <row r="110" spans="1:7" ht="16" x14ac:dyDescent="0.2">
      <c r="A110" s="108">
        <v>9</v>
      </c>
      <c r="B110" s="109" t="s">
        <v>100</v>
      </c>
      <c r="C110" s="121"/>
      <c r="D110" s="122"/>
      <c r="E110" s="122"/>
      <c r="F110" s="122"/>
      <c r="G110" s="122"/>
    </row>
    <row r="111" spans="1:7" ht="16" x14ac:dyDescent="0.2">
      <c r="A111" s="108">
        <v>5</v>
      </c>
      <c r="B111" s="109" t="s">
        <v>93</v>
      </c>
      <c r="C111" s="121"/>
      <c r="D111" s="122"/>
      <c r="E111" s="122"/>
      <c r="F111" s="122"/>
      <c r="G111" s="122"/>
    </row>
    <row r="112" spans="1:7" ht="16" x14ac:dyDescent="0.2">
      <c r="A112" s="108">
        <v>1</v>
      </c>
      <c r="B112" s="109" t="s">
        <v>94</v>
      </c>
      <c r="C112" s="121"/>
      <c r="D112" s="122"/>
      <c r="E112" s="122"/>
      <c r="F112" s="122"/>
      <c r="G112" s="122"/>
    </row>
    <row r="113" spans="1:7" ht="32" x14ac:dyDescent="0.2">
      <c r="A113" s="112" t="s">
        <v>127</v>
      </c>
      <c r="B113" s="109" t="s">
        <v>136</v>
      </c>
      <c r="C113" s="121"/>
      <c r="D113" s="122"/>
      <c r="E113" s="122"/>
      <c r="F113" s="122"/>
      <c r="G113" s="122"/>
    </row>
    <row r="114" spans="1:7" ht="32" x14ac:dyDescent="0.2">
      <c r="A114" s="108" t="s">
        <v>154</v>
      </c>
      <c r="B114" s="109" t="s">
        <v>130</v>
      </c>
      <c r="C114" s="121"/>
      <c r="D114" s="122"/>
      <c r="E114" s="122"/>
      <c r="F114" s="122"/>
      <c r="G114" s="122"/>
    </row>
    <row r="115" spans="1:7" ht="16" x14ac:dyDescent="0.2">
      <c r="A115" s="129">
        <v>32</v>
      </c>
      <c r="B115" s="130" t="s">
        <v>20</v>
      </c>
      <c r="C115" s="56">
        <v>1808</v>
      </c>
      <c r="D115" s="120">
        <v>3053</v>
      </c>
      <c r="E115" s="120">
        <v>6096</v>
      </c>
      <c r="F115" s="120">
        <v>6096</v>
      </c>
      <c r="G115" s="120">
        <v>6096</v>
      </c>
    </row>
    <row r="116" spans="1:7" ht="30" x14ac:dyDescent="0.2">
      <c r="A116" s="129">
        <v>42</v>
      </c>
      <c r="B116" s="119" t="s">
        <v>29</v>
      </c>
      <c r="C116" s="56">
        <v>0</v>
      </c>
      <c r="D116" s="120">
        <v>3584</v>
      </c>
      <c r="E116" s="120">
        <v>8304</v>
      </c>
      <c r="F116" s="120">
        <v>8304</v>
      </c>
      <c r="G116" s="120">
        <v>8304</v>
      </c>
    </row>
    <row r="117" spans="1:7" ht="16" x14ac:dyDescent="0.2">
      <c r="A117" s="112" t="s">
        <v>152</v>
      </c>
      <c r="B117" s="109" t="s">
        <v>84</v>
      </c>
      <c r="C117" s="121"/>
      <c r="D117" s="122"/>
      <c r="E117" s="122"/>
      <c r="F117" s="122"/>
      <c r="G117" s="122"/>
    </row>
    <row r="118" spans="1:7" ht="32" x14ac:dyDescent="0.2">
      <c r="A118" s="108"/>
      <c r="B118" s="109" t="s">
        <v>153</v>
      </c>
      <c r="C118" s="121"/>
      <c r="D118" s="122"/>
      <c r="E118" s="122"/>
      <c r="F118" s="122"/>
      <c r="G118" s="122"/>
    </row>
    <row r="119" spans="1:7" ht="16" x14ac:dyDescent="0.2">
      <c r="A119" s="129">
        <v>32</v>
      </c>
      <c r="B119" s="130" t="s">
        <v>20</v>
      </c>
      <c r="C119" s="56">
        <v>10497</v>
      </c>
      <c r="D119" s="120">
        <v>0</v>
      </c>
      <c r="E119" s="120">
        <v>0</v>
      </c>
      <c r="F119" s="120">
        <v>0</v>
      </c>
      <c r="G119" s="120">
        <v>0</v>
      </c>
    </row>
    <row r="120" spans="1:7" ht="16" x14ac:dyDescent="0.2">
      <c r="A120" s="112" t="s">
        <v>140</v>
      </c>
      <c r="B120" s="109" t="s">
        <v>84</v>
      </c>
      <c r="C120" s="121"/>
      <c r="D120" s="122"/>
      <c r="E120" s="122"/>
      <c r="F120" s="122"/>
      <c r="G120" s="122"/>
    </row>
    <row r="121" spans="1:7" ht="32" x14ac:dyDescent="0.2">
      <c r="A121" s="108"/>
      <c r="B121" s="109" t="s">
        <v>153</v>
      </c>
      <c r="C121" s="121"/>
      <c r="D121" s="122"/>
      <c r="E121" s="122"/>
      <c r="F121" s="122"/>
      <c r="G121" s="122"/>
    </row>
    <row r="122" spans="1:7" ht="16" x14ac:dyDescent="0.2">
      <c r="A122" s="129">
        <v>32</v>
      </c>
      <c r="B122" s="130" t="s">
        <v>20</v>
      </c>
      <c r="C122" s="56">
        <v>46026</v>
      </c>
      <c r="D122" s="120">
        <v>0</v>
      </c>
      <c r="E122" s="120">
        <v>0</v>
      </c>
      <c r="F122" s="120">
        <v>0</v>
      </c>
      <c r="G122" s="120">
        <v>0</v>
      </c>
    </row>
    <row r="123" spans="1:7" ht="16" x14ac:dyDescent="0.2">
      <c r="A123" s="108">
        <v>9</v>
      </c>
      <c r="B123" s="109" t="s">
        <v>100</v>
      </c>
      <c r="C123" s="121"/>
      <c r="D123" s="122"/>
      <c r="E123" s="122"/>
      <c r="F123" s="122"/>
      <c r="G123" s="122"/>
    </row>
    <row r="124" spans="1:7" ht="16" x14ac:dyDescent="0.2">
      <c r="A124" s="108">
        <v>5</v>
      </c>
      <c r="B124" s="109" t="s">
        <v>93</v>
      </c>
      <c r="C124" s="121"/>
      <c r="D124" s="122"/>
      <c r="E124" s="122"/>
      <c r="F124" s="122"/>
      <c r="G124" s="122"/>
    </row>
    <row r="125" spans="1:7" ht="16" x14ac:dyDescent="0.2">
      <c r="A125" s="108">
        <v>1</v>
      </c>
      <c r="B125" s="109" t="s">
        <v>94</v>
      </c>
      <c r="C125" s="121"/>
      <c r="D125" s="122"/>
      <c r="E125" s="122"/>
      <c r="F125" s="122"/>
      <c r="G125" s="122"/>
    </row>
    <row r="126" spans="1:7" ht="16" x14ac:dyDescent="0.2">
      <c r="A126" s="112" t="s">
        <v>111</v>
      </c>
      <c r="B126" s="109" t="s">
        <v>112</v>
      </c>
      <c r="C126" s="121"/>
      <c r="D126" s="122"/>
      <c r="E126" s="122"/>
      <c r="F126" s="122"/>
      <c r="G126" s="122"/>
    </row>
    <row r="127" spans="1:7" ht="32" x14ac:dyDescent="0.2">
      <c r="A127" s="108" t="s">
        <v>137</v>
      </c>
      <c r="B127" s="109" t="s">
        <v>138</v>
      </c>
      <c r="C127" s="121"/>
      <c r="D127" s="122"/>
      <c r="E127" s="122"/>
      <c r="F127" s="122"/>
      <c r="G127" s="122"/>
    </row>
    <row r="128" spans="1:7" ht="16" x14ac:dyDescent="0.2">
      <c r="A128" s="129">
        <v>32</v>
      </c>
      <c r="B128" s="130" t="s">
        <v>20</v>
      </c>
      <c r="C128" s="56">
        <v>1934</v>
      </c>
      <c r="D128" s="120">
        <v>1934</v>
      </c>
      <c r="E128" s="120">
        <v>531</v>
      </c>
      <c r="F128" s="120">
        <v>531</v>
      </c>
      <c r="G128" s="120">
        <v>531</v>
      </c>
    </row>
    <row r="129" spans="1:7" ht="16" x14ac:dyDescent="0.2">
      <c r="A129" s="112" t="s">
        <v>127</v>
      </c>
      <c r="B129" s="109" t="s">
        <v>128</v>
      </c>
      <c r="C129" s="121"/>
      <c r="D129" s="122"/>
      <c r="E129" s="122"/>
      <c r="F129" s="122"/>
      <c r="G129" s="122"/>
    </row>
    <row r="130" spans="1:7" ht="16" x14ac:dyDescent="0.2">
      <c r="A130" s="108" t="s">
        <v>137</v>
      </c>
      <c r="B130" s="109" t="s">
        <v>139</v>
      </c>
      <c r="C130" s="121"/>
      <c r="D130" s="122"/>
      <c r="E130" s="122"/>
      <c r="F130" s="122"/>
      <c r="G130" s="122"/>
    </row>
    <row r="131" spans="1:7" ht="30" x14ac:dyDescent="0.2">
      <c r="A131" s="118">
        <v>329</v>
      </c>
      <c r="B131" s="119" t="s">
        <v>133</v>
      </c>
      <c r="C131" s="131">
        <v>0</v>
      </c>
      <c r="D131" s="120">
        <v>7</v>
      </c>
      <c r="E131" s="120">
        <v>7</v>
      </c>
      <c r="F131" s="120">
        <v>7</v>
      </c>
      <c r="G131" s="120">
        <v>7</v>
      </c>
    </row>
    <row r="132" spans="1:7" ht="16" x14ac:dyDescent="0.2">
      <c r="A132" s="112" t="s">
        <v>140</v>
      </c>
      <c r="B132" s="109" t="s">
        <v>109</v>
      </c>
      <c r="C132" s="121"/>
      <c r="D132" s="137"/>
      <c r="E132" s="137"/>
      <c r="F132" s="137"/>
      <c r="G132" s="137"/>
    </row>
    <row r="133" spans="1:7" ht="32" x14ac:dyDescent="0.2">
      <c r="A133" s="108" t="s">
        <v>137</v>
      </c>
      <c r="B133" s="109" t="s">
        <v>138</v>
      </c>
      <c r="C133" s="121"/>
      <c r="D133" s="122"/>
      <c r="E133" s="122"/>
      <c r="F133" s="122"/>
      <c r="G133" s="122"/>
    </row>
    <row r="134" spans="1:7" ht="16" x14ac:dyDescent="0.2">
      <c r="A134" s="132">
        <v>31</v>
      </c>
      <c r="B134" s="130" t="s">
        <v>11</v>
      </c>
      <c r="C134" s="170">
        <v>0</v>
      </c>
      <c r="D134" s="171">
        <v>0</v>
      </c>
      <c r="E134" s="171">
        <v>14758</v>
      </c>
      <c r="F134" s="171">
        <v>14758</v>
      </c>
      <c r="G134" s="171">
        <v>14758</v>
      </c>
    </row>
    <row r="135" spans="1:7" ht="31" x14ac:dyDescent="0.2">
      <c r="A135" s="132">
        <v>32</v>
      </c>
      <c r="B135" s="133" t="s">
        <v>141</v>
      </c>
      <c r="C135" s="56">
        <v>0</v>
      </c>
      <c r="D135" s="120">
        <v>18929</v>
      </c>
      <c r="E135" s="120">
        <v>0</v>
      </c>
      <c r="F135" s="120">
        <v>0</v>
      </c>
      <c r="G135" s="120">
        <v>0</v>
      </c>
    </row>
    <row r="136" spans="1:7" ht="16" x14ac:dyDescent="0.2">
      <c r="A136" s="112" t="s">
        <v>140</v>
      </c>
      <c r="B136" s="109" t="s">
        <v>74</v>
      </c>
      <c r="C136" s="121"/>
      <c r="D136" s="122"/>
      <c r="E136" s="122"/>
      <c r="F136" s="122"/>
      <c r="G136" s="122"/>
    </row>
    <row r="137" spans="1:7" ht="16" x14ac:dyDescent="0.2">
      <c r="A137" s="108" t="s">
        <v>137</v>
      </c>
      <c r="B137" s="109" t="s">
        <v>142</v>
      </c>
      <c r="C137" s="121"/>
      <c r="D137" s="122"/>
      <c r="E137" s="122"/>
      <c r="F137" s="122"/>
      <c r="G137" s="122"/>
    </row>
    <row r="138" spans="1:7" ht="30" x14ac:dyDescent="0.2">
      <c r="A138" s="118">
        <v>329</v>
      </c>
      <c r="B138" s="119" t="s">
        <v>133</v>
      </c>
      <c r="C138" s="131">
        <v>1189</v>
      </c>
      <c r="D138" s="120">
        <v>1593</v>
      </c>
      <c r="E138" s="120">
        <v>1593</v>
      </c>
      <c r="F138" s="120">
        <v>1593</v>
      </c>
      <c r="G138" s="120">
        <v>1593</v>
      </c>
    </row>
    <row r="139" spans="1:7" ht="16" x14ac:dyDescent="0.2">
      <c r="A139" s="108">
        <v>1</v>
      </c>
      <c r="B139" s="109" t="s">
        <v>94</v>
      </c>
      <c r="C139" s="121"/>
      <c r="D139" s="122"/>
      <c r="E139" s="122"/>
      <c r="F139" s="122"/>
      <c r="G139" s="122"/>
    </row>
    <row r="140" spans="1:7" ht="16" x14ac:dyDescent="0.2">
      <c r="A140" s="112" t="s">
        <v>127</v>
      </c>
      <c r="B140" s="109" t="s">
        <v>143</v>
      </c>
      <c r="C140" s="121"/>
      <c r="D140" s="122"/>
      <c r="E140" s="122"/>
      <c r="F140" s="122"/>
      <c r="G140" s="122"/>
    </row>
    <row r="141" spans="1:7" ht="32" x14ac:dyDescent="0.2">
      <c r="A141" s="108" t="s">
        <v>129</v>
      </c>
      <c r="B141" s="109" t="s">
        <v>130</v>
      </c>
      <c r="C141" s="121"/>
      <c r="D141" s="122"/>
      <c r="E141" s="122"/>
      <c r="F141" s="122"/>
      <c r="G141" s="122"/>
    </row>
    <row r="142" spans="1:7" ht="16" x14ac:dyDescent="0.2">
      <c r="A142" s="129">
        <v>32</v>
      </c>
      <c r="B142" s="130" t="s">
        <v>20</v>
      </c>
      <c r="C142" s="131">
        <v>976</v>
      </c>
      <c r="D142" s="120">
        <v>1327</v>
      </c>
      <c r="E142" s="120">
        <v>1327</v>
      </c>
      <c r="F142" s="120">
        <v>1327</v>
      </c>
      <c r="G142" s="120">
        <v>1327</v>
      </c>
    </row>
    <row r="143" spans="1:7" ht="16" x14ac:dyDescent="0.2">
      <c r="A143" s="112" t="s">
        <v>140</v>
      </c>
      <c r="B143" s="109" t="s">
        <v>74</v>
      </c>
      <c r="C143" s="121"/>
      <c r="D143" s="122"/>
      <c r="E143" s="122"/>
      <c r="F143" s="122"/>
      <c r="G143" s="122"/>
    </row>
    <row r="144" spans="1:7" ht="16" x14ac:dyDescent="0.2">
      <c r="A144" s="108" t="s">
        <v>165</v>
      </c>
      <c r="B144" s="109" t="s">
        <v>144</v>
      </c>
      <c r="C144" s="121"/>
      <c r="D144" s="122"/>
      <c r="E144" s="122"/>
      <c r="F144" s="122"/>
      <c r="G144" s="122"/>
    </row>
    <row r="145" spans="1:7" ht="30" x14ac:dyDescent="0.2">
      <c r="A145" s="116">
        <v>4</v>
      </c>
      <c r="B145" s="117" t="s">
        <v>103</v>
      </c>
      <c r="C145" s="56">
        <v>43357</v>
      </c>
      <c r="D145" s="120">
        <v>41144</v>
      </c>
      <c r="E145" s="120">
        <v>41883</v>
      </c>
      <c r="F145" s="120">
        <v>41883</v>
      </c>
      <c r="G145" s="120">
        <v>41883</v>
      </c>
    </row>
    <row r="146" spans="1:7" ht="30" x14ac:dyDescent="0.2">
      <c r="A146" s="118">
        <v>42</v>
      </c>
      <c r="B146" s="119" t="s">
        <v>29</v>
      </c>
      <c r="C146" s="56">
        <v>43357</v>
      </c>
      <c r="D146" s="120">
        <v>41144</v>
      </c>
      <c r="E146" s="120">
        <v>41883</v>
      </c>
      <c r="F146" s="120">
        <v>41883</v>
      </c>
      <c r="G146" s="120">
        <v>41883</v>
      </c>
    </row>
    <row r="147" spans="1:7" ht="16" x14ac:dyDescent="0.2">
      <c r="A147" s="138">
        <v>1</v>
      </c>
      <c r="B147" s="139" t="s">
        <v>94</v>
      </c>
      <c r="C147" s="140"/>
      <c r="D147" s="141"/>
      <c r="E147" s="141"/>
      <c r="F147" s="141"/>
      <c r="G147" s="141"/>
    </row>
    <row r="148" spans="1:7" x14ac:dyDescent="0.2">
      <c r="A148" s="142" t="s">
        <v>145</v>
      </c>
      <c r="B148" s="143" t="s">
        <v>64</v>
      </c>
      <c r="C148" s="140"/>
      <c r="D148" s="141"/>
      <c r="E148" s="141"/>
      <c r="F148" s="141"/>
      <c r="G148" s="141"/>
    </row>
    <row r="149" spans="1:7" x14ac:dyDescent="0.2">
      <c r="A149" s="144" t="s">
        <v>146</v>
      </c>
      <c r="B149" s="143" t="s">
        <v>147</v>
      </c>
      <c r="C149" s="140"/>
      <c r="D149" s="141"/>
      <c r="E149" s="141"/>
      <c r="F149" s="141"/>
      <c r="G149" s="141"/>
    </row>
    <row r="150" spans="1:7" x14ac:dyDescent="0.2">
      <c r="A150" s="118">
        <v>32</v>
      </c>
      <c r="B150" s="119" t="s">
        <v>20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</row>
    <row r="151" spans="1:7" ht="30" x14ac:dyDescent="0.2">
      <c r="A151" s="118">
        <v>42</v>
      </c>
      <c r="B151" s="119" t="s">
        <v>29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</row>
    <row r="152" spans="1:7" ht="16" x14ac:dyDescent="0.2">
      <c r="A152" s="112" t="s">
        <v>140</v>
      </c>
      <c r="B152" s="109" t="s">
        <v>74</v>
      </c>
      <c r="C152" s="121"/>
      <c r="D152" s="122"/>
      <c r="E152" s="122"/>
      <c r="F152" s="122"/>
      <c r="G152" s="122"/>
    </row>
    <row r="153" spans="1:7" ht="16" x14ac:dyDescent="0.2">
      <c r="A153" s="108" t="s">
        <v>166</v>
      </c>
      <c r="B153" s="109" t="s">
        <v>148</v>
      </c>
      <c r="C153" s="121"/>
      <c r="D153" s="122"/>
      <c r="E153" s="122"/>
      <c r="F153" s="122"/>
      <c r="G153" s="122"/>
    </row>
    <row r="154" spans="1:7" ht="16" x14ac:dyDescent="0.2">
      <c r="A154" s="118">
        <v>3</v>
      </c>
      <c r="B154" s="130" t="s">
        <v>10</v>
      </c>
      <c r="C154" s="56">
        <f>SUM(C155:C156)</f>
        <v>9917</v>
      </c>
      <c r="D154" s="120">
        <v>6371</v>
      </c>
      <c r="E154" s="120">
        <f>SUM(E155:E156)</f>
        <v>7891</v>
      </c>
      <c r="F154" s="120">
        <f t="shared" ref="F154:G154" si="3">SUM(F155:F156)</f>
        <v>7891</v>
      </c>
      <c r="G154" s="120">
        <f t="shared" si="3"/>
        <v>7891</v>
      </c>
    </row>
    <row r="155" spans="1:7" ht="16" x14ac:dyDescent="0.2">
      <c r="A155" s="129">
        <v>32</v>
      </c>
      <c r="B155" s="130" t="s">
        <v>20</v>
      </c>
      <c r="C155" s="131">
        <v>2133</v>
      </c>
      <c r="D155" s="120">
        <v>1062</v>
      </c>
      <c r="E155" s="120">
        <v>718</v>
      </c>
      <c r="F155" s="120">
        <v>718</v>
      </c>
      <c r="G155" s="120">
        <v>718</v>
      </c>
    </row>
    <row r="156" spans="1:7" ht="30" x14ac:dyDescent="0.2">
      <c r="A156" s="118">
        <v>37</v>
      </c>
      <c r="B156" s="119" t="s">
        <v>99</v>
      </c>
      <c r="C156" s="56">
        <v>7784</v>
      </c>
      <c r="D156" s="120">
        <v>5039</v>
      </c>
      <c r="E156" s="120">
        <v>7173</v>
      </c>
      <c r="F156" s="120">
        <v>7173</v>
      </c>
      <c r="G156" s="120">
        <v>7173</v>
      </c>
    </row>
    <row r="157" spans="1:7" ht="16" x14ac:dyDescent="0.2">
      <c r="A157" s="145">
        <v>5</v>
      </c>
      <c r="B157" s="146" t="s">
        <v>93</v>
      </c>
      <c r="C157" s="121"/>
      <c r="D157" s="147"/>
      <c r="E157" s="147"/>
      <c r="F157" s="147"/>
      <c r="G157" s="147"/>
    </row>
    <row r="158" spans="1:7" ht="16" x14ac:dyDescent="0.2">
      <c r="A158" s="112" t="s">
        <v>168</v>
      </c>
      <c r="B158" s="109" t="s">
        <v>169</v>
      </c>
      <c r="C158" s="121"/>
      <c r="D158" s="122"/>
      <c r="E158" s="122"/>
      <c r="F158" s="122"/>
      <c r="G158" s="122"/>
    </row>
    <row r="159" spans="1:7" ht="16" x14ac:dyDescent="0.2">
      <c r="A159" s="108" t="s">
        <v>170</v>
      </c>
      <c r="B159" s="109" t="s">
        <v>171</v>
      </c>
      <c r="C159" s="121"/>
      <c r="D159" s="122"/>
      <c r="E159" s="122"/>
      <c r="F159" s="122"/>
      <c r="G159" s="122"/>
    </row>
    <row r="160" spans="1:7" ht="16" x14ac:dyDescent="0.2">
      <c r="A160" s="118">
        <v>32</v>
      </c>
      <c r="B160" s="130" t="s">
        <v>20</v>
      </c>
      <c r="C160" s="56">
        <v>0</v>
      </c>
      <c r="D160" s="120">
        <v>0</v>
      </c>
      <c r="E160" s="120">
        <v>60000</v>
      </c>
      <c r="F160" s="120">
        <v>60000</v>
      </c>
      <c r="G160" s="120">
        <v>60000</v>
      </c>
    </row>
    <row r="161" spans="1:7" ht="16" x14ac:dyDescent="0.2">
      <c r="A161" s="145">
        <v>9</v>
      </c>
      <c r="B161" s="146" t="s">
        <v>100</v>
      </c>
      <c r="C161" s="121"/>
      <c r="D161" s="147"/>
      <c r="E161" s="147"/>
      <c r="F161" s="147"/>
      <c r="G161" s="147"/>
    </row>
    <row r="162" spans="1:7" ht="16" x14ac:dyDescent="0.2">
      <c r="A162" s="145">
        <v>5</v>
      </c>
      <c r="B162" s="146" t="s">
        <v>93</v>
      </c>
      <c r="C162" s="121"/>
      <c r="D162" s="147"/>
      <c r="E162" s="147"/>
      <c r="F162" s="147"/>
      <c r="G162" s="147"/>
    </row>
    <row r="163" spans="1:7" ht="16" x14ac:dyDescent="0.2">
      <c r="A163" s="145">
        <v>1</v>
      </c>
      <c r="B163" s="146" t="s">
        <v>94</v>
      </c>
      <c r="C163" s="121"/>
      <c r="D163" s="147"/>
      <c r="E163" s="147"/>
      <c r="F163" s="147"/>
      <c r="G163" s="147"/>
    </row>
    <row r="164" spans="1:7" ht="16" x14ac:dyDescent="0.2">
      <c r="A164" s="148" t="s">
        <v>140</v>
      </c>
      <c r="B164" s="146" t="s">
        <v>74</v>
      </c>
      <c r="C164" s="121"/>
      <c r="D164" s="149"/>
      <c r="E164" s="149"/>
      <c r="F164" s="149"/>
      <c r="G164" s="149"/>
    </row>
    <row r="165" spans="1:7" ht="16" x14ac:dyDescent="0.2">
      <c r="A165" s="145" t="s">
        <v>149</v>
      </c>
      <c r="B165" s="146" t="s">
        <v>150</v>
      </c>
      <c r="C165" s="121"/>
      <c r="D165" s="147"/>
      <c r="E165" s="147"/>
      <c r="F165" s="147"/>
      <c r="G165" s="147"/>
    </row>
    <row r="166" spans="1:7" ht="16" x14ac:dyDescent="0.2">
      <c r="A166" s="129">
        <v>3</v>
      </c>
      <c r="B166" s="130" t="s">
        <v>10</v>
      </c>
      <c r="C166" s="56">
        <f>SUM(C167:C168)</f>
        <v>1864791</v>
      </c>
      <c r="D166" s="120">
        <v>1911001</v>
      </c>
      <c r="E166" s="120">
        <f>SUM(E167:E168)</f>
        <v>2415002</v>
      </c>
      <c r="F166" s="120">
        <f t="shared" ref="F166:G166" si="4">SUM(F167:F168)</f>
        <v>2415002</v>
      </c>
      <c r="G166" s="120">
        <f t="shared" si="4"/>
        <v>2415002</v>
      </c>
    </row>
    <row r="167" spans="1:7" ht="16" x14ac:dyDescent="0.2">
      <c r="A167" s="129">
        <v>31</v>
      </c>
      <c r="B167" s="130" t="s">
        <v>11</v>
      </c>
      <c r="C167" s="56">
        <v>1804492</v>
      </c>
      <c r="D167" s="120">
        <v>1858575</v>
      </c>
      <c r="E167" s="120">
        <v>2349322</v>
      </c>
      <c r="F167" s="120">
        <v>2349322</v>
      </c>
      <c r="G167" s="120">
        <v>2349322</v>
      </c>
    </row>
    <row r="168" spans="1:7" ht="17" thickBot="1" x14ac:dyDescent="0.25">
      <c r="A168" s="150">
        <v>32</v>
      </c>
      <c r="B168" s="151" t="s">
        <v>20</v>
      </c>
      <c r="C168" s="152">
        <v>60299</v>
      </c>
      <c r="D168" s="153">
        <v>52426</v>
      </c>
      <c r="E168" s="153">
        <v>65680</v>
      </c>
      <c r="F168" s="153">
        <v>65680</v>
      </c>
      <c r="G168" s="153">
        <v>65680</v>
      </c>
    </row>
    <row r="169" spans="1:7" x14ac:dyDescent="0.2">
      <c r="A169" s="154"/>
      <c r="B169" s="155" t="s">
        <v>151</v>
      </c>
      <c r="C169" s="156">
        <f>SUM(C167,C168,C156,C155,C151,C150,C146,C142,C138,C135,C134,C131,C128,C122,C119,C116,C115,C109,C106,C102,C98,C94,C91,C90,C83,C82,C79,C78,C71,C65,C62,C53,C52,C46,C43,C42,C35,C34,C27,C23,C14,C13,C12)</f>
        <v>2547417</v>
      </c>
      <c r="D169" s="156">
        <v>2569991</v>
      </c>
      <c r="E169" s="156">
        <f>SUM(E168,E167,E160,E156,E155,E151,E150,E146,E142,E138,E135,E134,E131,E128,E122,E119,E116,E115,E109,E106,E102,E98,E94,E91,E90,E83,E82,E79,E78,E71,E65,E62,E56,E53,E52,E46,E43,E42,E35,E34,E27,E23,E14,E13,E12,E16)</f>
        <v>3247455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Ivica Radošević</cp:lastModifiedBy>
  <cp:lastPrinted>2023-10-26T09:41:43Z</cp:lastPrinted>
  <dcterms:created xsi:type="dcterms:W3CDTF">2022-08-12T12:51:27Z</dcterms:created>
  <dcterms:modified xsi:type="dcterms:W3CDTF">2023-11-06T16:16:24Z</dcterms:modified>
</cp:coreProperties>
</file>